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C100" i="1"/>
  <c r="B58" i="1"/>
  <c r="D429" i="1" s="1"/>
  <c r="C115" i="1"/>
  <c r="D57" i="1"/>
  <c r="C57" i="1"/>
  <c r="D56" i="1"/>
  <c r="C56" i="1" s="1"/>
  <c r="D55" i="1"/>
  <c r="C55" i="1"/>
  <c r="D54" i="1"/>
  <c r="C54" i="1" s="1"/>
  <c r="B18" i="1"/>
  <c r="I95" i="1"/>
  <c r="I103" i="1"/>
  <c r="I100" i="1"/>
  <c r="I104" i="1"/>
  <c r="C117" i="1"/>
  <c r="I97" i="1"/>
  <c r="I109" i="1"/>
  <c r="I98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4" i="1"/>
  <c r="H32" i="1"/>
  <c r="D430" i="1"/>
  <c r="I142" i="1"/>
  <c r="D441" i="1"/>
  <c r="D433" i="1"/>
  <c r="C775" i="1"/>
  <c r="H31" i="1"/>
  <c r="H34" i="1"/>
  <c r="I401" i="1"/>
  <c r="I393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3" i="1"/>
  <c r="C401" i="1"/>
  <c r="I395" i="1"/>
  <c r="H29" i="1"/>
  <c r="B777" i="1"/>
  <c r="C776" i="1"/>
  <c r="D434" i="1"/>
  <c r="B774" i="1"/>
  <c r="C402" i="1"/>
  <c r="C388" i="1"/>
  <c r="B775" i="1"/>
  <c r="H28" i="1"/>
  <c r="D437" i="1"/>
  <c r="D440" i="1"/>
  <c r="I141" i="1"/>
  <c r="C774" i="1"/>
  <c r="I102" i="1"/>
  <c r="I101" i="1"/>
  <c r="C101" i="1"/>
  <c r="I96" i="1"/>
  <c r="C103" i="1"/>
  <c r="D405" i="1"/>
  <c r="I396" i="1" l="1"/>
  <c r="I398" i="1"/>
  <c r="I400" i="1"/>
  <c r="I392" i="1"/>
  <c r="I399" i="1"/>
  <c r="I391" i="1"/>
  <c r="I389" i="1"/>
  <c r="I394" i="1"/>
  <c r="I402" i="1"/>
  <c r="I390" i="1"/>
  <c r="G403" i="1"/>
  <c r="E403" i="1"/>
  <c r="C403" i="1"/>
  <c r="I136" i="1"/>
  <c r="I135" i="1" s="1"/>
  <c r="C137" i="1"/>
  <c r="C135" i="1" s="1"/>
  <c r="H19" i="1"/>
  <c r="H22" i="1"/>
  <c r="H18" i="1"/>
  <c r="H21" i="1"/>
  <c r="H16" i="1"/>
  <c r="H17" i="1"/>
  <c r="H20" i="1"/>
  <c r="C772" i="1"/>
  <c r="I145" i="1"/>
  <c r="B776" i="1"/>
  <c r="D431" i="1"/>
  <c r="C778" i="1"/>
  <c r="B779" i="1"/>
  <c r="C777" i="1"/>
  <c r="I147" i="1"/>
  <c r="B773" i="1"/>
  <c r="D439" i="1"/>
  <c r="C779" i="1"/>
  <c r="C773" i="1"/>
  <c r="I146" i="1"/>
  <c r="D438" i="1"/>
  <c r="H30" i="1"/>
  <c r="I143" i="1"/>
  <c r="I144" i="1"/>
  <c r="D432" i="1"/>
  <c r="D436" i="1"/>
  <c r="B778" i="1"/>
  <c r="B772" i="1"/>
  <c r="C113" i="1"/>
  <c r="C118" i="1"/>
  <c r="I105" i="1"/>
  <c r="I108" i="1"/>
  <c r="I99" i="1"/>
  <c r="I403" i="1" l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<sst xmlns="http://schemas.openxmlformats.org/spreadsheetml/2006/main" count="692" uniqueCount="532">
  <si>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</si>
  <si>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</si>
  <si>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</si>
  <si>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</si>
  <si>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</si>
  <si>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</si>
  <si>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</si>
  <si>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</si>
  <si>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</si>
  <si>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</si>
  <si>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</si>
  <si>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</si>
  <si>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</si>
  <si>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</si>
  <si>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</si>
  <si>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</si>
  <si>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</si>
  <si>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</si>
  <si>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</si>
  <si>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</si>
  <si>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</si>
  <si>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</si>
  <si>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</si>
  <si>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</si>
  <si>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</si>
  <si>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</si>
  <si>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</si>
  <si>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</si>
  <si>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</si>
  <si>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</si>
  <si>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</si>
  <si>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</si>
  <si>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</si>
  <si>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</si>
  <si>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</si>
  <si>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</si>
  <si>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</si>
  <si>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</si>
  <si>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</si>
  <si>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</si>
  <si>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</si>
  <si>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</si>
  <si>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</si>
  <si>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</si>
  <si>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</si>
  <si>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</si>
  <si>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</si>
  <si>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</si>
  <si>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</si>
  <si>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</si>
  <si>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</si>
  <si>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</si>
  <si>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</si>
  <si>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</si>
  <si>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</si>
  <si>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</si>
  <si>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</si>
  <si>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</si>
  <si>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</si>
  <si>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</si>
  <si>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</si>
  <si>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</si>
  <si>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</si>
  <si>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</si>
  <si>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</si>
  <si>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</si>
  <si>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</si>
  <si>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</si>
  <si>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</si>
  <si>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</si>
  <si>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</si>
  <si>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</si>
  <si>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</si>
  <si>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</si>
  <si>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</si>
  <si>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</si>
  <si>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</si>
  <si>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</si>
  <si>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</si>
  <si>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</si>
  <si>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</si>
  <si>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</si>
  <si>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</si>
  <si>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</si>
  <si>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</si>
  <si>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</si>
  <si>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</si>
  <si>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</si>
  <si>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</si>
  <si>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</si>
  <si>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</si>
  <si>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</si>
  <si>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</si>
  <si>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</si>
  <si>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</si>
  <si>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</si>
  <si>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</si>
  <si>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</si>
  <si>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</si>
  <si>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</si>
  <si>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</si>
  <si>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</si>
  <si>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</si>
  <si>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</si>
  <si>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</si>
  <si>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</si>
  <si>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</si>
  <si>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</si>
  <si>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</si>
  <si>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</si>
  <si>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</si>
  <si>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</si>
  <si>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</si>
  <si>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</si>
  <si>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</si>
  <si>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</si>
  <si>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</si>
  <si>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</si>
  <si>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</si>
  <si>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</si>
  <si>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</si>
  <si>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</si>
  <si>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</si>
  <si>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</si>
  <si>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</si>
  <si>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</si>
  <si>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</si>
  <si>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</si>
  <si>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</si>
  <si>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</si>
  <si>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</si>
  <si>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</si>
  <si>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</si>
  <si>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</si>
  <si>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</si>
  <si>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</si>
  <si>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</si>
  <si>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</si>
  <si>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</si>
  <si>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</si>
  <si>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</si>
  <si>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</si>
  <si>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</si>
  <si>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</si>
  <si>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</si>
  <si>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</si>
  <si>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</si>
  <si>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</si>
  <si>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</si>
  <si>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</si>
  <si>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</si>
  <si>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</si>
  <si>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</si>
  <si>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</si>
  <si>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</si>
  <si>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</si>
  <si>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</si>
  <si>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</si>
  <si>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</si>
  <si>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</si>
  <si>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</si>
  <si>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</si>
  <si>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</si>
  <si>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</si>
  <si>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</si>
  <si>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</si>
  <si>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</si>
  <si>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</si>
  <si>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</si>
  <si>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</si>
  <si>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</si>
  <si>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</si>
  <si>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</si>
  <si>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</si>
  <si>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</si>
  <si>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</si>
  <si>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</si>
  <si>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</si>
  <si>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</si>
  <si>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</si>
  <si>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</si>
  <si>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</si>
  <si>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</si>
  <si>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</si>
  <si>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</si>
  <si>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</si>
  <si>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</si>
  <si>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</si>
  <si>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</si>
  <si>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</si>
  <si>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</si>
  <si>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</si>
  <si>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</si>
  <si>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</si>
  <si>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</si>
  <si>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</si>
  <si>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</si>
  <si>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</si>
  <si>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</si>
  <si>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</si>
  <si>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</si>
  <si>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</si>
  <si>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</si>
  <si>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</si>
  <si>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</si>
  <si>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</si>
  <si>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</si>
  <si>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</si>
  <si>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</si>
  <si>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</si>
  <si>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</si>
  <si>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</si>
  <si>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</si>
  <si>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</si>
  <si>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</si>
  <si>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</si>
  <si>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</si>
  <si>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</si>
  <si>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</si>
  <si>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</si>
  <si>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</si>
  <si>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</si>
  <si>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</si>
  <si>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</si>
  <si>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</si>
  <si>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</si>
  <si>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</si>
  <si>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</si>
  <si>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</si>
  <si>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</si>
  <si>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</si>
  <si>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</si>
  <si>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</si>
  <si>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</si>
  <si>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</si>
  <si>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</si>
  <si>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</si>
  <si>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</si>
  <si>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</si>
  <si>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</si>
  <si>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</si>
  <si>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</si>
  <si>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</si>
  <si>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</si>
  <si>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</si>
  <si>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</si>
  <si>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</si>
  <si>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</si>
  <si>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</si>
  <si>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</si>
  <si>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</si>
  <si>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</si>
  <si>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</si>
  <si>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</si>
  <si>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</si>
  <si>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</si>
  <si>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</si>
  <si>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</si>
  <si>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</si>
  <si>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</si>
  <si>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</si>
  <si>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</si>
  <si>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</si>
  <si>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</si>
  <si>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</si>
  <si>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</si>
  <si>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</si>
  <si>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</si>
  <si>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</si>
  <si>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</si>
  <si>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</si>
  <si>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</si>
  <si>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</si>
  <si>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</si>
  <si>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</si>
  <si>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</si>
  <si>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</si>
  <si>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</si>
  <si>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</si>
  <si>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</si>
  <si>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</si>
  <si>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</si>
  <si>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</si>
  <si>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</si>
  <si>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</si>
  <si>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</si>
  <si>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</si>
  <si>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</si>
  <si>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</si>
  <si>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</si>
  <si>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</si>
  <si>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</si>
  <si>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</si>
  <si>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</si>
  <si>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</si>
  <si>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</si>
  <si>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</si>
  <si>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</si>
  <si>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</si>
  <si>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</si>
  <si>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</si>
  <si>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</si>
  <si>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</si>
  <si>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</si>
  <si>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</si>
  <si>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</si>
  <si>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</si>
  <si>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</si>
  <si>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</si>
  <si>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</si>
  <si>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</si>
  <si>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</si>
  <si>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</si>
  <si>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</si>
  <si>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</si>
  <si>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</si>
  <si>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</si>
  <si>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</si>
  <si>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</si>
  <si>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</si>
  <si>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</si>
  <si>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</si>
  <si>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</si>
  <si>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</si>
  <si>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</si>
  <si>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</si>
  <si>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</si>
  <si>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</si>
  <si>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</si>
  <si>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</si>
  <si>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</si>
  <si>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</si>
  <si>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</si>
  <si>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</si>
  <si>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</si>
  <si>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</si>
  <si>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</si>
  <si>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</si>
  <si>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</si>
  <si>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</si>
  <si>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</si>
  <si>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</si>
  <si>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</si>
  <si>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</si>
  <si>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</si>
  <si>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</si>
  <si>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</si>
  <si>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</si>
  <si>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</si>
  <si>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</si>
  <si>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</si>
  <si>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</si>
  <si>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</si>
  <si>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</si>
  <si>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</si>
  <si>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</si>
  <si>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</si>
  <si>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</si>
  <si>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</si>
  <si>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</si>
  <si>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</si>
  <si>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</si>
  <si>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</si>
  <si>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</si>
  <si>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</si>
  <si>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</si>
  <si>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</si>
  <si>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</si>
  <si>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</si>
  <si>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</si>
  <si>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</si>
  <si>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</si>
  <si>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</si>
  <si>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</si>
  <si>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</si>
  <si>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</si>
  <si>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</si>
  <si>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</si>
  <si>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</si>
  <si>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</si>
  <si>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</si>
  <si>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</si>
  <si>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</si>
  <si>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</si>
  <si>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</si>
  <si>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</si>
  <si>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</si>
  <si>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</si>
  <si>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</si>
  <si>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</si>
  <si>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</si>
  <si>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</si>
  <si>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</si>
  <si>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</si>
  <si>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</si>
  <si>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</si>
  <si>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</si>
  <si>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</si>
  <si>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</si>
  <si>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</si>
  <si>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</si>
  <si>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</si>
  <si>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</si>
  <si>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</si>
  <si>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</si>
  <si>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</si>
  <si>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</si>
  <si>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</si>
  <si>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</si>
  <si>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</si>
  <si>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</si>
  <si>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</si>
  <si>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</si>
  <si>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</si>
  <si>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</si>
  <si>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</si>
  <si>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</si>
  <si>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</si>
  <si>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</si>
  <si>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</si>
  <si>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</si>
  <si>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</si>
  <si>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</si>
  <si>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</si>
  <si>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</si>
  <si>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</si>
  <si>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</si>
  <si>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</si>
  <si>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</si>
  <si>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</si>
  <si>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</si>
  <si>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</si>
  <si>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</si>
  <si>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</si>
  <si>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</si>
  <si>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</si>
  <si>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</si>
  <si>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</si>
  <si>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</si>
  <si>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</si>
  <si>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</si>
  <si>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</si>
  <si>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</si>
  <si>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</si>
  <si>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</si>
  <si>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</si>
  <si>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</si>
  <si>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</si>
  <si>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</si>
  <si>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</si>
  <si>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</si>
  <si>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</si>
  <si>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</si>
  <si>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</si>
  <si>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</si>
  <si>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</si>
  <si>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</si>
  <si>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</si>
  <si>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</si>
  <si>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</si>
  <si>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</si>
  <si>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</si>
  <si>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</si>
  <si>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</si>
  <si>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</si>
  <si>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</si>
  <si>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</si>
  <si>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</si>
  <si>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</si>
  <si>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</si>
  <si>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</si>
  <si>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</si>
  <si>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</si>
  <si>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</si>
  <si>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</si>
  <si>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</si>
  <si>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</si>
  <si>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</si>
  <si>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</si>
  <si>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</si>
  <si>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</si>
  <si>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</si>
  <si>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</si>
  <si>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</si>
  <si>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</si>
  <si>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</si>
  <si>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</si>
  <si>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</si>
  <si>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</si>
  <si>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</si>
  <si>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</si>
  <si>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</si>
  <si>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</si>
  <si>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</si>
  <si>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</si>
  <si>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</si>
  <si>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</si>
  <si>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</si>
  <si>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</si>
  <si>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01:06 PM</t>
  </si>
  <si>
    <t>Entidad: Hidalgo (Hgo)</t>
  </si>
  <si>
    <t>Gobernador:</t>
  </si>
  <si>
    <t>Lic. Julio Ramón Menchaca Salazar</t>
  </si>
  <si>
    <t>05/09/2022 al 04/09/2028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</si>
  <si>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</si>
  <si>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</si>
  <si>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</si>
  <si>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</si>
  <si>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</si>
  <si>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</si>
  <si>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</si>
  <si>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</si>
  <si>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</si>
  <si>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</si>
  <si>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</si>
  <si>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</si>
  <si>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</si>
  <si>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</si>
  <si>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</si>
  <si>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</si>
  <si>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700 a 749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</si>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</sst>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-4.6415514226673026E-2</c:v>
                </c:pt>
                <c:pt idx="1">
                  <c:v>-7.4765928948719348E-2</c:v>
                </c:pt>
                <c:pt idx="2">
                  <c:v>-2.621361247267108E-2</c:v>
                </c:pt>
                <c:pt idx="3">
                  <c:v>-5.8294636365768426E-2</c:v>
                </c:pt>
                <c:pt idx="4">
                  <c:v>-9.2961647005480111E-2</c:v>
                </c:pt>
                <c:pt idx="5">
                  <c:v>-7.5282865712402058E-2</c:v>
                </c:pt>
                <c:pt idx="6">
                  <c:v>-7.4955179269891148E-2</c:v>
                </c:pt>
                <c:pt idx="7">
                  <c:v>-7.0503725071726198E-2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4.5783919781316532E-2</c:v>
                </c:pt>
                <c:pt idx="1">
                  <c:v>8.3502062535341925E-2</c:v>
                </c:pt>
                <c:pt idx="2">
                  <c:v>2.7767680084221279E-2</c:v>
                </c:pt>
                <c:pt idx="3">
                  <c:v>5.7033727599406905E-2</c:v>
                </c:pt>
                <c:pt idx="4">
                  <c:v>8.1919004771323065E-2</c:v>
                </c:pt>
                <c:pt idx="5">
                  <c:v>6.9131090212142768E-2</c:v>
                </c:pt>
                <c:pt idx="6">
                  <c:v>5.9054894970957728E-2</c:v>
                </c:pt>
                <c:pt idx="7">
                  <c:v>5.6414510971958376E-2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510813184"/>
        <c:axId val="511915072"/>
      </c:barChart>
      <c:catAx>
        <c:axId val="510813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191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191507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8131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7.1999999999999998E-3</c:v>
                </c:pt>
                <c:pt idx="1">
                  <c:v>7.1000000000000004E-3</c:v>
                </c:pt>
                <c:pt idx="2">
                  <c:v>6.7000000000000002E-3</c:v>
                </c:pt>
                <c:pt idx="3">
                  <c:v>6.7000000000000002E-3</c:v>
                </c:pt>
                <c:pt idx="4">
                  <c:v>6.4999999999999997E-3</c:v>
                </c:pt>
                <c:pt idx="5">
                  <c:v>6.8999999999999999E-3</c:v>
                </c:pt>
                <c:pt idx="6">
                  <c:v>7.1999999999999998E-3</c:v>
                </c:pt>
                <c:pt idx="7">
                  <c:v>7.1999999999999998E-3</c:v>
                </c:pt>
                <c:pt idx="8">
                  <c:v>7.4000000000000003E-3</c:v>
                </c:pt>
                <c:pt idx="9">
                  <c:v>7.1999999999999998E-3</c:v>
                </c:pt>
                <c:pt idx="10">
                  <c:v>7.6E-3</c:v>
                </c:pt>
                <c:pt idx="11">
                  <c:v>7.4999999999999997E-3</c:v>
                </c:pt>
                <c:pt idx="12">
                  <c:v>8.6999999999999994E-3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4.1999999999999997E-3</c:v>
                </c:pt>
                <c:pt idx="2">
                  <c:v>4.1999999999999997E-3</c:v>
                </c:pt>
                <c:pt idx="3">
                  <c:v>4.1999999999999997E-3</c:v>
                </c:pt>
                <c:pt idx="4">
                  <c:v>4.1999999999999997E-3</c:v>
                </c:pt>
                <c:pt idx="5">
                  <c:v>4.4000000000000003E-3</c:v>
                </c:pt>
                <c:pt idx="6">
                  <c:v>4.5999999999999999E-3</c:v>
                </c:pt>
                <c:pt idx="7">
                  <c:v>4.4999999999999997E-3</c:v>
                </c:pt>
                <c:pt idx="8">
                  <c:v>4.7000000000000002E-3</c:v>
                </c:pt>
                <c:pt idx="9">
                  <c:v>4.5999999999999999E-3</c:v>
                </c:pt>
                <c:pt idx="10">
                  <c:v>4.5999999999999999E-3</c:v>
                </c:pt>
                <c:pt idx="11">
                  <c:v>4.5999999999999999E-3</c:v>
                </c:pt>
                <c:pt idx="12">
                  <c:v>5.4000000000000003E-3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3.3999999999999998E-3</c:v>
                </c:pt>
                <c:pt idx="2">
                  <c:v>2.7000000000000001E-3</c:v>
                </c:pt>
                <c:pt idx="3">
                  <c:v>2.8E-3</c:v>
                </c:pt>
                <c:pt idx="4">
                  <c:v>2.5999999999999999E-3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2.8999999999999998E-3</c:v>
                </c:pt>
                <c:pt idx="8">
                  <c:v>2.8E-3</c:v>
                </c:pt>
                <c:pt idx="9">
                  <c:v>2.8E-3</c:v>
                </c:pt>
                <c:pt idx="10">
                  <c:v>2.8999999999999998E-3</c:v>
                </c:pt>
                <c:pt idx="11">
                  <c:v>2.5999999999999999E-3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1.8E-3</c:v>
                </c:pt>
                <c:pt idx="1">
                  <c:v>1.6999999999999999E-3</c:v>
                </c:pt>
                <c:pt idx="2">
                  <c:v>1.6000000000000001E-3</c:v>
                </c:pt>
                <c:pt idx="3">
                  <c:v>1.4E-3</c:v>
                </c:pt>
                <c:pt idx="4">
                  <c:v>1.4E-3</c:v>
                </c:pt>
                <c:pt idx="5">
                  <c:v>1.6000000000000001E-3</c:v>
                </c:pt>
                <c:pt idx="6">
                  <c:v>1.8E-3</c:v>
                </c:pt>
                <c:pt idx="7">
                  <c:v>1.8E-3</c:v>
                </c:pt>
                <c:pt idx="8">
                  <c:v>2E-3</c:v>
                </c:pt>
                <c:pt idx="9">
                  <c:v>1.8E-3</c:v>
                </c:pt>
                <c:pt idx="10">
                  <c:v>2.3E-3</c:v>
                </c:pt>
                <c:pt idx="11">
                  <c:v>2.3999999999999998E-3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20640"/>
        <c:axId val="507469120"/>
      </c:lineChart>
      <c:catAx>
        <c:axId val="31192064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469120"/>
        <c:crosses val="autoZero"/>
        <c:auto val="1"/>
        <c:lblAlgn val="ctr"/>
        <c:lblOffset val="100"/>
        <c:noMultiLvlLbl val="0"/>
      </c:catAx>
      <c:valAx>
        <c:axId val="507469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920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9.1999999999999998E-3</c:v>
                </c:pt>
                <c:pt idx="1">
                  <c:v>9.2999999999999992E-3</c:v>
                </c:pt>
                <c:pt idx="2">
                  <c:v>8.9999999999999993E-3</c:v>
                </c:pt>
                <c:pt idx="3">
                  <c:v>8.8999999999999999E-3</c:v>
                </c:pt>
                <c:pt idx="4">
                  <c:v>8.6E-3</c:v>
                </c:pt>
                <c:pt idx="5">
                  <c:v>8.2000000000000007E-3</c:v>
                </c:pt>
                <c:pt idx="6">
                  <c:v>9.1999999999999998E-3</c:v>
                </c:pt>
                <c:pt idx="7">
                  <c:v>9.5999999999999992E-3</c:v>
                </c:pt>
                <c:pt idx="8">
                  <c:v>9.4000000000000004E-3</c:v>
                </c:pt>
                <c:pt idx="9">
                  <c:v>9.4999999999999998E-3</c:v>
                </c:pt>
                <c:pt idx="10">
                  <c:v>7.7000000000000002E-3</c:v>
                </c:pt>
                <c:pt idx="11">
                  <c:v>7.4999999999999997E-3</c:v>
                </c:pt>
                <c:pt idx="12">
                  <c:v>9.2999999999999992E-3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5.4000000000000003E-3</c:v>
                </c:pt>
                <c:pt idx="1">
                  <c:v>5.7999999999999996E-3</c:v>
                </c:pt>
                <c:pt idx="2">
                  <c:v>5.4999999999999997E-3</c:v>
                </c:pt>
                <c:pt idx="3">
                  <c:v>5.5999999999999999E-3</c:v>
                </c:pt>
                <c:pt idx="4">
                  <c:v>5.3E-3</c:v>
                </c:pt>
                <c:pt idx="5">
                  <c:v>5.3E-3</c:v>
                </c:pt>
                <c:pt idx="6">
                  <c:v>5.4000000000000003E-3</c:v>
                </c:pt>
                <c:pt idx="7">
                  <c:v>5.7000000000000002E-3</c:v>
                </c:pt>
                <c:pt idx="8">
                  <c:v>5.5999999999999999E-3</c:v>
                </c:pt>
                <c:pt idx="9">
                  <c:v>5.5999999999999999E-3</c:v>
                </c:pt>
                <c:pt idx="10">
                  <c:v>5.5999999999999999E-3</c:v>
                </c:pt>
                <c:pt idx="11">
                  <c:v>5.4999999999999997E-3</c:v>
                </c:pt>
                <c:pt idx="12">
                  <c:v>5.4999999999999997E-3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5.3E-3</c:v>
                </c:pt>
                <c:pt idx="2">
                  <c:v>4.1999999999999997E-3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3.5999999999999999E-3</c:v>
                </c:pt>
                <c:pt idx="6">
                  <c:v>4.7000000000000002E-3</c:v>
                </c:pt>
                <c:pt idx="7">
                  <c:v>4.8999999999999998E-3</c:v>
                </c:pt>
                <c:pt idx="8">
                  <c:v>4.7000000000000002E-3</c:v>
                </c:pt>
                <c:pt idx="9">
                  <c:v>4.7000000000000002E-3</c:v>
                </c:pt>
                <c:pt idx="10">
                  <c:v>2.7000000000000001E-3</c:v>
                </c:pt>
                <c:pt idx="11">
                  <c:v>2.3999999999999998E-3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1.6000000000000001E-3</c:v>
                </c:pt>
                <c:pt idx="2">
                  <c:v>1.6000000000000001E-3</c:v>
                </c:pt>
                <c:pt idx="3">
                  <c:v>1.5E-3</c:v>
                </c:pt>
                <c:pt idx="4">
                  <c:v>1.4E-3</c:v>
                </c:pt>
                <c:pt idx="5">
                  <c:v>1.4E-3</c:v>
                </c:pt>
                <c:pt idx="6">
                  <c:v>1.6000000000000001E-3</c:v>
                </c:pt>
                <c:pt idx="7">
                  <c:v>1.8E-3</c:v>
                </c:pt>
                <c:pt idx="8">
                  <c:v>1.6999999999999999E-3</c:v>
                </c:pt>
                <c:pt idx="9">
                  <c:v>1.9E-3</c:v>
                </c:pt>
                <c:pt idx="10">
                  <c:v>2E-3</c:v>
                </c:pt>
                <c:pt idx="11">
                  <c:v>2.0999999999999999E-3</c:v>
                </c:pt>
                <c:pt idx="12">
                  <c:v>2.3E-3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21664"/>
        <c:axId val="507676352"/>
      </c:lineChart>
      <c:catAx>
        <c:axId val="311921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676352"/>
        <c:crosses val="autoZero"/>
        <c:auto val="1"/>
        <c:lblAlgn val="ctr"/>
        <c:lblOffset val="100"/>
        <c:noMultiLvlLbl val="0"/>
      </c:catAx>
      <c:valAx>
        <c:axId val="50767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921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3.7000000000000002E-3</c:v>
                </c:pt>
                <c:pt idx="2">
                  <c:v>4.1999999999999997E-3</c:v>
                </c:pt>
                <c:pt idx="3">
                  <c:v>3.8E-3</c:v>
                </c:pt>
                <c:pt idx="4">
                  <c:v>3.7000000000000002E-3</c:v>
                </c:pt>
                <c:pt idx="5">
                  <c:v>3.8E-3</c:v>
                </c:pt>
                <c:pt idx="6">
                  <c:v>3.5000000000000001E-3</c:v>
                </c:pt>
                <c:pt idx="7">
                  <c:v>4.0000000000000001E-3</c:v>
                </c:pt>
                <c:pt idx="8">
                  <c:v>4.3E-3</c:v>
                </c:pt>
                <c:pt idx="9">
                  <c:v>4.1999999999999997E-3</c:v>
                </c:pt>
                <c:pt idx="10">
                  <c:v>4.4000000000000003E-3</c:v>
                </c:pt>
                <c:pt idx="11">
                  <c:v>4.1000000000000003E-3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2.5999999999999999E-3</c:v>
                </c:pt>
                <c:pt idx="2">
                  <c:v>2.8999999999999998E-3</c:v>
                </c:pt>
                <c:pt idx="3">
                  <c:v>2.7000000000000001E-3</c:v>
                </c:pt>
                <c:pt idx="4">
                  <c:v>2.5999999999999999E-3</c:v>
                </c:pt>
                <c:pt idx="5">
                  <c:v>2.5999999999999999E-3</c:v>
                </c:pt>
                <c:pt idx="6">
                  <c:v>2.5999999999999999E-3</c:v>
                </c:pt>
                <c:pt idx="7">
                  <c:v>3.0000000000000001E-3</c:v>
                </c:pt>
                <c:pt idx="8">
                  <c:v>3.2000000000000002E-3</c:v>
                </c:pt>
                <c:pt idx="9">
                  <c:v>2.8999999999999998E-3</c:v>
                </c:pt>
                <c:pt idx="10">
                  <c:v>3.2000000000000002E-3</c:v>
                </c:pt>
                <c:pt idx="11">
                  <c:v>3.0000000000000001E-3</c:v>
                </c:pt>
                <c:pt idx="12">
                  <c:v>2.8999999999999998E-3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2.8999999999999998E-3</c:v>
                </c:pt>
                <c:pt idx="3">
                  <c:v>1.1000000000000001E-3</c:v>
                </c:pt>
                <c:pt idx="4">
                  <c:v>1.1000000000000001E-3</c:v>
                </c:pt>
                <c:pt idx="5">
                  <c:v>1.2999999999999999E-3</c:v>
                </c:pt>
                <c:pt idx="6">
                  <c:v>8.9999999999999998E-4</c:v>
                </c:pt>
                <c:pt idx="7">
                  <c:v>1.1000000000000001E-3</c:v>
                </c:pt>
                <c:pt idx="8">
                  <c:v>1.1000000000000001E-3</c:v>
                </c:pt>
                <c:pt idx="9">
                  <c:v>1.1999999999999999E-3</c:v>
                </c:pt>
                <c:pt idx="10">
                  <c:v>1.1999999999999999E-3</c:v>
                </c:pt>
                <c:pt idx="11">
                  <c:v>8.0000000000000004E-4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1.1999999999999999E-3</c:v>
                </c:pt>
                <c:pt idx="2">
                  <c:v>1.1999999999999999E-3</c:v>
                </c:pt>
                <c:pt idx="3">
                  <c:v>1.2999999999999999E-3</c:v>
                </c:pt>
                <c:pt idx="4">
                  <c:v>1.2999999999999999E-3</c:v>
                </c:pt>
                <c:pt idx="5">
                  <c:v>1.1999999999999999E-3</c:v>
                </c:pt>
                <c:pt idx="6">
                  <c:v>1.1999999999999999E-3</c:v>
                </c:pt>
                <c:pt idx="7">
                  <c:v>1.4E-3</c:v>
                </c:pt>
                <c:pt idx="8">
                  <c:v>1.6000000000000001E-3</c:v>
                </c:pt>
                <c:pt idx="9">
                  <c:v>1.6000000000000001E-3</c:v>
                </c:pt>
                <c:pt idx="10">
                  <c:v>1.6000000000000001E-3</c:v>
                </c:pt>
                <c:pt idx="11">
                  <c:v>1.8E-3</c:v>
                </c:pt>
                <c:pt idx="12">
                  <c:v>1.8E-3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66560"/>
        <c:axId val="507678656"/>
      </c:lineChart>
      <c:catAx>
        <c:axId val="3840665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678656"/>
        <c:crosses val="autoZero"/>
        <c:auto val="1"/>
        <c:lblAlgn val="ctr"/>
        <c:lblOffset val="100"/>
        <c:noMultiLvlLbl val="0"/>
      </c:catAx>
      <c:valAx>
        <c:axId val="507678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66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0.25269999999999998</c:v>
                </c:pt>
                <c:pt idx="1">
                  <c:v>0.24859999999999999</c:v>
                </c:pt>
                <c:pt idx="2">
                  <c:v>0.23880000000000001</c:v>
                </c:pt>
                <c:pt idx="3">
                  <c:v>0.2382</c:v>
                </c:pt>
                <c:pt idx="4">
                  <c:v>0.2341</c:v>
                </c:pt>
                <c:pt idx="5">
                  <c:v>0.23710000000000001</c:v>
                </c:pt>
                <c:pt idx="6">
                  <c:v>0.23860000000000001</c:v>
                </c:pt>
                <c:pt idx="7">
                  <c:v>0.2414</c:v>
                </c:pt>
                <c:pt idx="8">
                  <c:v>0.23699999999999999</c:v>
                </c:pt>
                <c:pt idx="9">
                  <c:v>0.23580000000000001</c:v>
                </c:pt>
                <c:pt idx="10">
                  <c:v>0.223</c:v>
                </c:pt>
                <c:pt idx="11">
                  <c:v>0.2243</c:v>
                </c:pt>
                <c:pt idx="12">
                  <c:v>0.23880000000000001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0.14960000000000001</c:v>
                </c:pt>
                <c:pt idx="1">
                  <c:v>0.14219999999999999</c:v>
                </c:pt>
                <c:pt idx="2">
                  <c:v>0.1386</c:v>
                </c:pt>
                <c:pt idx="3">
                  <c:v>0.13650000000000001</c:v>
                </c:pt>
                <c:pt idx="4">
                  <c:v>0.13600000000000001</c:v>
                </c:pt>
                <c:pt idx="5">
                  <c:v>0.13739999999999999</c:v>
                </c:pt>
                <c:pt idx="6">
                  <c:v>0.13850000000000001</c:v>
                </c:pt>
                <c:pt idx="7">
                  <c:v>0.1399</c:v>
                </c:pt>
                <c:pt idx="8">
                  <c:v>0.1394</c:v>
                </c:pt>
                <c:pt idx="9">
                  <c:v>0.1416</c:v>
                </c:pt>
                <c:pt idx="10">
                  <c:v>0.1421</c:v>
                </c:pt>
                <c:pt idx="11">
                  <c:v>0.14399999999999999</c:v>
                </c:pt>
                <c:pt idx="12">
                  <c:v>0.14599999999999999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8.4900000000000003E-2</c:v>
                </c:pt>
                <c:pt idx="1">
                  <c:v>8.6999999999999994E-2</c:v>
                </c:pt>
                <c:pt idx="2">
                  <c:v>8.0399999999999999E-2</c:v>
                </c:pt>
                <c:pt idx="3">
                  <c:v>8.4400000000000003E-2</c:v>
                </c:pt>
                <c:pt idx="4">
                  <c:v>8.0500000000000002E-2</c:v>
                </c:pt>
                <c:pt idx="5">
                  <c:v>8.2799999999999999E-2</c:v>
                </c:pt>
                <c:pt idx="6">
                  <c:v>8.3599999999999994E-2</c:v>
                </c:pt>
                <c:pt idx="7">
                  <c:v>8.5500000000000007E-2</c:v>
                </c:pt>
                <c:pt idx="8">
                  <c:v>8.0299999999999996E-2</c:v>
                </c:pt>
                <c:pt idx="9">
                  <c:v>7.5999999999999998E-2</c:v>
                </c:pt>
                <c:pt idx="10">
                  <c:v>6.2300000000000001E-2</c:v>
                </c:pt>
                <c:pt idx="11">
                  <c:v>6.2600000000000003E-2</c:v>
                </c:pt>
                <c:pt idx="12">
                  <c:v>7.4700000000000003E-2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8.5900000000000004E-2</c:v>
                </c:pt>
                <c:pt idx="1">
                  <c:v>8.2900000000000001E-2</c:v>
                </c:pt>
                <c:pt idx="2">
                  <c:v>7.8399999999999997E-2</c:v>
                </c:pt>
                <c:pt idx="3">
                  <c:v>7.6300000000000007E-2</c:v>
                </c:pt>
                <c:pt idx="4">
                  <c:v>7.5600000000000001E-2</c:v>
                </c:pt>
                <c:pt idx="5">
                  <c:v>7.6200000000000004E-2</c:v>
                </c:pt>
                <c:pt idx="6">
                  <c:v>7.6700000000000004E-2</c:v>
                </c:pt>
                <c:pt idx="7">
                  <c:v>7.7100000000000002E-2</c:v>
                </c:pt>
                <c:pt idx="8">
                  <c:v>7.51E-2</c:v>
                </c:pt>
                <c:pt idx="9">
                  <c:v>7.5499999999999998E-2</c:v>
                </c:pt>
                <c:pt idx="10">
                  <c:v>7.4200000000000002E-2</c:v>
                </c:pt>
                <c:pt idx="11">
                  <c:v>7.3099999999999998E-2</c:v>
                </c:pt>
                <c:pt idx="12">
                  <c:v>7.5399999999999995E-2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2160"/>
        <c:axId val="507680960"/>
      </c:lineChart>
      <c:catAx>
        <c:axId val="384092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680960"/>
        <c:crosses val="autoZero"/>
        <c:auto val="1"/>
        <c:lblAlgn val="ctr"/>
        <c:lblOffset val="100"/>
        <c:noMultiLvlLbl val="0"/>
      </c:catAx>
      <c:valAx>
        <c:axId val="50768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92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0.70500000000000007</c:v>
                </c:pt>
                <c:pt idx="1">
                  <c:v>0.71720000000000006</c:v>
                </c:pt>
                <c:pt idx="2">
                  <c:v>0.72699999999999998</c:v>
                </c:pt>
                <c:pt idx="3">
                  <c:v>0.72889999999999999</c:v>
                </c:pt>
                <c:pt idx="4">
                  <c:v>0.73370000000000002</c:v>
                </c:pt>
                <c:pt idx="5">
                  <c:v>0.73029999999999995</c:v>
                </c:pt>
                <c:pt idx="6">
                  <c:v>0.72610000000000008</c:v>
                </c:pt>
                <c:pt idx="7">
                  <c:v>0.72199999999999998</c:v>
                </c:pt>
                <c:pt idx="8">
                  <c:v>0.72700000000000009</c:v>
                </c:pt>
                <c:pt idx="9">
                  <c:v>0.72910000000000008</c:v>
                </c:pt>
                <c:pt idx="10">
                  <c:v>0.74649999999999994</c:v>
                </c:pt>
                <c:pt idx="11">
                  <c:v>0.74590000000000001</c:v>
                </c:pt>
                <c:pt idx="12">
                  <c:v>0.72470000000000001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0.83210000000000006</c:v>
                </c:pt>
                <c:pt idx="1">
                  <c:v>0.83889999999999998</c:v>
                </c:pt>
                <c:pt idx="2">
                  <c:v>0.8427</c:v>
                </c:pt>
                <c:pt idx="3">
                  <c:v>0.84460000000000002</c:v>
                </c:pt>
                <c:pt idx="4">
                  <c:v>0.8458</c:v>
                </c:pt>
                <c:pt idx="5">
                  <c:v>0.84390000000000009</c:v>
                </c:pt>
                <c:pt idx="6">
                  <c:v>0.8427</c:v>
                </c:pt>
                <c:pt idx="7">
                  <c:v>0.84050000000000002</c:v>
                </c:pt>
                <c:pt idx="8">
                  <c:v>0.84089999999999998</c:v>
                </c:pt>
                <c:pt idx="9">
                  <c:v>0.83909999999999996</c:v>
                </c:pt>
                <c:pt idx="10">
                  <c:v>0.83819999999999995</c:v>
                </c:pt>
                <c:pt idx="11">
                  <c:v>0.83679999999999999</c:v>
                </c:pt>
                <c:pt idx="12">
                  <c:v>0.83390000000000009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0.88790000000000013</c:v>
                </c:pt>
                <c:pt idx="1">
                  <c:v>0.89460000000000017</c:v>
                </c:pt>
                <c:pt idx="2">
                  <c:v>0.9010999999999999</c:v>
                </c:pt>
                <c:pt idx="3">
                  <c:v>0.89999999999999991</c:v>
                </c:pt>
                <c:pt idx="4">
                  <c:v>0.90419999999999989</c:v>
                </c:pt>
                <c:pt idx="5">
                  <c:v>0.90189999999999992</c:v>
                </c:pt>
                <c:pt idx="6">
                  <c:v>0.89819999999999989</c:v>
                </c:pt>
                <c:pt idx="7">
                  <c:v>0.8952</c:v>
                </c:pt>
                <c:pt idx="8">
                  <c:v>0.90159999999999996</c:v>
                </c:pt>
                <c:pt idx="9">
                  <c:v>0.90680000000000005</c:v>
                </c:pt>
                <c:pt idx="10">
                  <c:v>0.92589999999999995</c:v>
                </c:pt>
                <c:pt idx="11">
                  <c:v>0.92649999999999999</c:v>
                </c:pt>
                <c:pt idx="12">
                  <c:v>0.90720000000000001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0.90749999999999997</c:v>
                </c:pt>
                <c:pt idx="1">
                  <c:v>0.91059999999999997</c:v>
                </c:pt>
                <c:pt idx="2">
                  <c:v>0.91529999999999989</c:v>
                </c:pt>
                <c:pt idx="3">
                  <c:v>0.91760000000000008</c:v>
                </c:pt>
                <c:pt idx="4">
                  <c:v>0.91840000000000011</c:v>
                </c:pt>
                <c:pt idx="5">
                  <c:v>0.91739999999999999</c:v>
                </c:pt>
                <c:pt idx="6">
                  <c:v>0.91649999999999998</c:v>
                </c:pt>
                <c:pt idx="7">
                  <c:v>0.91559999999999997</c:v>
                </c:pt>
                <c:pt idx="8">
                  <c:v>0.9173</c:v>
                </c:pt>
                <c:pt idx="9">
                  <c:v>0.91679999999999995</c:v>
                </c:pt>
                <c:pt idx="10">
                  <c:v>0.91749999999999998</c:v>
                </c:pt>
                <c:pt idx="11">
                  <c:v>0.91820000000000013</c:v>
                </c:pt>
                <c:pt idx="12">
                  <c:v>0.91550000000000009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93184"/>
        <c:axId val="511124032"/>
      </c:lineChart>
      <c:catAx>
        <c:axId val="384093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124032"/>
        <c:crosses val="autoZero"/>
        <c:auto val="1"/>
        <c:lblAlgn val="ctr"/>
        <c:lblOffset val="100"/>
        <c:noMultiLvlLbl val="0"/>
      </c:catAx>
      <c:valAx>
        <c:axId val="511124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0931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173.15</c:v>
                </c:pt>
                <c:pt idx="1">
                  <c:v>155.28</c:v>
                </c:pt>
                <c:pt idx="2">
                  <c:v>141.59</c:v>
                </c:pt>
                <c:pt idx="3">
                  <c:v>140.36000000000001</c:v>
                </c:pt>
                <c:pt idx="4">
                  <c:v>148.24</c:v>
                </c:pt>
                <c:pt idx="5">
                  <c:v>126.93</c:v>
                </c:pt>
                <c:pt idx="6">
                  <c:v>128.78</c:v>
                </c:pt>
                <c:pt idx="7">
                  <c:v>120.08</c:v>
                </c:pt>
                <c:pt idx="8">
                  <c:v>125.37</c:v>
                </c:pt>
                <c:pt idx="9">
                  <c:v>133.51</c:v>
                </c:pt>
                <c:pt idx="10">
                  <c:v>118.17</c:v>
                </c:pt>
                <c:pt idx="11">
                  <c:v>102.31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135.01</c:v>
                </c:pt>
                <c:pt idx="1">
                  <c:v>135.72</c:v>
                </c:pt>
                <c:pt idx="2">
                  <c:v>145.26</c:v>
                </c:pt>
                <c:pt idx="3">
                  <c:v>95.27</c:v>
                </c:pt>
                <c:pt idx="4">
                  <c:v>73.5</c:v>
                </c:pt>
                <c:pt idx="5">
                  <c:v>84.79</c:v>
                </c:pt>
                <c:pt idx="6">
                  <c:v>95.53</c:v>
                </c:pt>
                <c:pt idx="7">
                  <c:v>109.12</c:v>
                </c:pt>
                <c:pt idx="8">
                  <c:v>118.62</c:v>
                </c:pt>
                <c:pt idx="9">
                  <c:v>135.04</c:v>
                </c:pt>
                <c:pt idx="10">
                  <c:v>120.96</c:v>
                </c:pt>
                <c:pt idx="11">
                  <c:v>89.56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78.86</c:v>
                </c:pt>
                <c:pt idx="1">
                  <c:v>85.6</c:v>
                </c:pt>
                <c:pt idx="2">
                  <c:v>128.44999999999999</c:v>
                </c:pt>
                <c:pt idx="3">
                  <c:v>116.06</c:v>
                </c:pt>
                <c:pt idx="4">
                  <c:v>150.71</c:v>
                </c:pt>
                <c:pt idx="5">
                  <c:v>145.26</c:v>
                </c:pt>
                <c:pt idx="6">
                  <c:v>99.32</c:v>
                </c:pt>
                <c:pt idx="7">
                  <c:v>144.44</c:v>
                </c:pt>
                <c:pt idx="8">
                  <c:v>139.71</c:v>
                </c:pt>
                <c:pt idx="9">
                  <c:v>144.41</c:v>
                </c:pt>
                <c:pt idx="10">
                  <c:v>138.77000000000001</c:v>
                </c:pt>
                <c:pt idx="11">
                  <c:v>135.59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121.77</c:v>
                </c:pt>
                <c:pt idx="1">
                  <c:v>125.7</c:v>
                </c:pt>
                <c:pt idx="2">
                  <c:v>148.94999999999999</c:v>
                </c:pt>
                <c:pt idx="3">
                  <c:v>153.24</c:v>
                </c:pt>
                <c:pt idx="4">
                  <c:v>157.13</c:v>
                </c:pt>
                <c:pt idx="5">
                  <c:v>151.09</c:v>
                </c:pt>
                <c:pt idx="6">
                  <c:v>138.69999999999999</c:v>
                </c:pt>
                <c:pt idx="7">
                  <c:v>149.83000000000001</c:v>
                </c:pt>
                <c:pt idx="8">
                  <c:v>143.47</c:v>
                </c:pt>
                <c:pt idx="9">
                  <c:v>146.07</c:v>
                </c:pt>
                <c:pt idx="10">
                  <c:v>142.08000000000001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42176"/>
        <c:axId val="511126336"/>
      </c:lineChart>
      <c:catAx>
        <c:axId val="3842421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126336"/>
        <c:crosses val="autoZero"/>
        <c:auto val="1"/>
        <c:lblAlgn val="ctr"/>
        <c:lblOffset val="100"/>
        <c:noMultiLvlLbl val="0"/>
      </c:catAx>
      <c:valAx>
        <c:axId val="511126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42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75.739999999999995</c:v>
                </c:pt>
                <c:pt idx="1">
                  <c:v>70.81</c:v>
                </c:pt>
                <c:pt idx="2">
                  <c:v>63.03</c:v>
                </c:pt>
                <c:pt idx="3">
                  <c:v>60.46</c:v>
                </c:pt>
                <c:pt idx="4">
                  <c:v>65</c:v>
                </c:pt>
                <c:pt idx="5">
                  <c:v>52.84</c:v>
                </c:pt>
                <c:pt idx="6">
                  <c:v>54.2</c:v>
                </c:pt>
                <c:pt idx="7">
                  <c:v>50.41</c:v>
                </c:pt>
                <c:pt idx="8">
                  <c:v>56.64</c:v>
                </c:pt>
                <c:pt idx="9">
                  <c:v>62.67</c:v>
                </c:pt>
                <c:pt idx="10">
                  <c:v>53.78</c:v>
                </c:pt>
                <c:pt idx="11">
                  <c:v>50.57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63.25</c:v>
                </c:pt>
                <c:pt idx="1">
                  <c:v>60.92</c:v>
                </c:pt>
                <c:pt idx="2">
                  <c:v>59.94</c:v>
                </c:pt>
                <c:pt idx="3">
                  <c:v>35.97</c:v>
                </c:pt>
                <c:pt idx="4">
                  <c:v>27.7</c:v>
                </c:pt>
                <c:pt idx="5">
                  <c:v>27.6</c:v>
                </c:pt>
                <c:pt idx="6">
                  <c:v>32.96</c:v>
                </c:pt>
                <c:pt idx="7">
                  <c:v>41.91</c:v>
                </c:pt>
                <c:pt idx="8">
                  <c:v>46.9</c:v>
                </c:pt>
                <c:pt idx="9">
                  <c:v>53.23</c:v>
                </c:pt>
                <c:pt idx="10">
                  <c:v>49.01</c:v>
                </c:pt>
                <c:pt idx="11">
                  <c:v>35.840000000000003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25.82</c:v>
                </c:pt>
                <c:pt idx="1">
                  <c:v>27.25</c:v>
                </c:pt>
                <c:pt idx="2">
                  <c:v>51.64</c:v>
                </c:pt>
                <c:pt idx="3">
                  <c:v>48.14</c:v>
                </c:pt>
                <c:pt idx="4">
                  <c:v>46.78</c:v>
                </c:pt>
                <c:pt idx="5">
                  <c:v>45.54</c:v>
                </c:pt>
                <c:pt idx="6">
                  <c:v>40.19</c:v>
                </c:pt>
                <c:pt idx="7">
                  <c:v>44.54</c:v>
                </c:pt>
                <c:pt idx="8">
                  <c:v>46.16</c:v>
                </c:pt>
                <c:pt idx="9">
                  <c:v>49.69</c:v>
                </c:pt>
                <c:pt idx="10">
                  <c:v>54.46</c:v>
                </c:pt>
                <c:pt idx="11">
                  <c:v>38.799999999999997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47.91</c:v>
                </c:pt>
                <c:pt idx="1">
                  <c:v>46.97</c:v>
                </c:pt>
                <c:pt idx="2">
                  <c:v>49.34</c:v>
                </c:pt>
                <c:pt idx="3">
                  <c:v>50.12</c:v>
                </c:pt>
                <c:pt idx="4">
                  <c:v>51.77</c:v>
                </c:pt>
                <c:pt idx="5">
                  <c:v>50.41</c:v>
                </c:pt>
                <c:pt idx="6">
                  <c:v>40.770000000000003</c:v>
                </c:pt>
                <c:pt idx="7">
                  <c:v>57.45</c:v>
                </c:pt>
                <c:pt idx="8">
                  <c:v>53.26</c:v>
                </c:pt>
                <c:pt idx="9">
                  <c:v>57.09</c:v>
                </c:pt>
                <c:pt idx="10">
                  <c:v>53.13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43712"/>
        <c:axId val="511128640"/>
      </c:lineChart>
      <c:catAx>
        <c:axId val="3842437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128640"/>
        <c:crosses val="autoZero"/>
        <c:auto val="1"/>
        <c:lblAlgn val="ctr"/>
        <c:lblOffset val="100"/>
        <c:noMultiLvlLbl val="0"/>
      </c:catAx>
      <c:valAx>
        <c:axId val="511128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43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20.57</c:v>
                </c:pt>
                <c:pt idx="1">
                  <c:v>20.89</c:v>
                </c:pt>
                <c:pt idx="2">
                  <c:v>17.22</c:v>
                </c:pt>
                <c:pt idx="3">
                  <c:v>17.91</c:v>
                </c:pt>
                <c:pt idx="4">
                  <c:v>23</c:v>
                </c:pt>
                <c:pt idx="5">
                  <c:v>21.38</c:v>
                </c:pt>
                <c:pt idx="6">
                  <c:v>12.52</c:v>
                </c:pt>
                <c:pt idx="7">
                  <c:v>17.32</c:v>
                </c:pt>
                <c:pt idx="8">
                  <c:v>17.059999999999999</c:v>
                </c:pt>
                <c:pt idx="9">
                  <c:v>16.48</c:v>
                </c:pt>
                <c:pt idx="10">
                  <c:v>14.79</c:v>
                </c:pt>
                <c:pt idx="11">
                  <c:v>13.14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15.63</c:v>
                </c:pt>
                <c:pt idx="1">
                  <c:v>17.16</c:v>
                </c:pt>
                <c:pt idx="2">
                  <c:v>22.97</c:v>
                </c:pt>
                <c:pt idx="3">
                  <c:v>19.2</c:v>
                </c:pt>
                <c:pt idx="4">
                  <c:v>13.62</c:v>
                </c:pt>
                <c:pt idx="5">
                  <c:v>17.29</c:v>
                </c:pt>
                <c:pt idx="6">
                  <c:v>17.39</c:v>
                </c:pt>
                <c:pt idx="7">
                  <c:v>16.22</c:v>
                </c:pt>
                <c:pt idx="8">
                  <c:v>18.59</c:v>
                </c:pt>
                <c:pt idx="9">
                  <c:v>17.68</c:v>
                </c:pt>
                <c:pt idx="10">
                  <c:v>16.02</c:v>
                </c:pt>
                <c:pt idx="11">
                  <c:v>13.75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9.2799999999999994</c:v>
                </c:pt>
                <c:pt idx="1">
                  <c:v>12.46</c:v>
                </c:pt>
                <c:pt idx="2">
                  <c:v>18.170000000000002</c:v>
                </c:pt>
                <c:pt idx="3">
                  <c:v>19.95</c:v>
                </c:pt>
                <c:pt idx="4">
                  <c:v>20.6</c:v>
                </c:pt>
                <c:pt idx="5">
                  <c:v>21.28</c:v>
                </c:pt>
                <c:pt idx="6">
                  <c:v>14.56</c:v>
                </c:pt>
                <c:pt idx="7">
                  <c:v>19.11</c:v>
                </c:pt>
                <c:pt idx="8">
                  <c:v>19.04</c:v>
                </c:pt>
                <c:pt idx="9">
                  <c:v>23.03</c:v>
                </c:pt>
                <c:pt idx="10">
                  <c:v>21.54</c:v>
                </c:pt>
                <c:pt idx="11">
                  <c:v>17.190000000000001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16.899999999999999</c:v>
                </c:pt>
                <c:pt idx="1">
                  <c:v>16.350000000000001</c:v>
                </c:pt>
                <c:pt idx="2">
                  <c:v>24.2</c:v>
                </c:pt>
                <c:pt idx="3">
                  <c:v>23.74</c:v>
                </c:pt>
                <c:pt idx="4">
                  <c:v>26.4</c:v>
                </c:pt>
                <c:pt idx="5">
                  <c:v>24.81</c:v>
                </c:pt>
                <c:pt idx="6">
                  <c:v>17.350000000000001</c:v>
                </c:pt>
                <c:pt idx="7">
                  <c:v>23.45</c:v>
                </c:pt>
                <c:pt idx="8">
                  <c:v>22.64</c:v>
                </c:pt>
                <c:pt idx="9">
                  <c:v>22.35</c:v>
                </c:pt>
                <c:pt idx="10">
                  <c:v>21.44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58048"/>
        <c:axId val="511130944"/>
      </c:lineChart>
      <c:catAx>
        <c:axId val="38425804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1130944"/>
        <c:crosses val="autoZero"/>
        <c:auto val="1"/>
        <c:lblAlgn val="ctr"/>
        <c:lblOffset val="100"/>
        <c:noMultiLvlLbl val="0"/>
      </c:catAx>
      <c:valAx>
        <c:axId val="511130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58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4.05</c:v>
                </c:pt>
                <c:pt idx="1">
                  <c:v>5.45</c:v>
                </c:pt>
                <c:pt idx="2">
                  <c:v>3.8</c:v>
                </c:pt>
                <c:pt idx="3">
                  <c:v>4.05</c:v>
                </c:pt>
                <c:pt idx="4">
                  <c:v>4.4800000000000004</c:v>
                </c:pt>
                <c:pt idx="5">
                  <c:v>4.96</c:v>
                </c:pt>
                <c:pt idx="6">
                  <c:v>3.41</c:v>
                </c:pt>
                <c:pt idx="7">
                  <c:v>3.83</c:v>
                </c:pt>
                <c:pt idx="8">
                  <c:v>4.18</c:v>
                </c:pt>
                <c:pt idx="9">
                  <c:v>5.22</c:v>
                </c:pt>
                <c:pt idx="10">
                  <c:v>4.51</c:v>
                </c:pt>
                <c:pt idx="11">
                  <c:v>2.2999999999999998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4.1500000000000004</c:v>
                </c:pt>
                <c:pt idx="1">
                  <c:v>5.13</c:v>
                </c:pt>
                <c:pt idx="2">
                  <c:v>5.25</c:v>
                </c:pt>
                <c:pt idx="3">
                  <c:v>3.15</c:v>
                </c:pt>
                <c:pt idx="4">
                  <c:v>2.69</c:v>
                </c:pt>
                <c:pt idx="5">
                  <c:v>3.28</c:v>
                </c:pt>
                <c:pt idx="6">
                  <c:v>4.18</c:v>
                </c:pt>
                <c:pt idx="7">
                  <c:v>4.54</c:v>
                </c:pt>
                <c:pt idx="8">
                  <c:v>4.22</c:v>
                </c:pt>
                <c:pt idx="9">
                  <c:v>4.38</c:v>
                </c:pt>
                <c:pt idx="10">
                  <c:v>4.4400000000000004</c:v>
                </c:pt>
                <c:pt idx="11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2.72</c:v>
                </c:pt>
                <c:pt idx="1">
                  <c:v>2.82</c:v>
                </c:pt>
                <c:pt idx="2">
                  <c:v>5.61</c:v>
                </c:pt>
                <c:pt idx="3">
                  <c:v>4.41</c:v>
                </c:pt>
                <c:pt idx="4">
                  <c:v>5.64</c:v>
                </c:pt>
                <c:pt idx="5">
                  <c:v>5.45</c:v>
                </c:pt>
                <c:pt idx="6">
                  <c:v>4.22</c:v>
                </c:pt>
                <c:pt idx="7">
                  <c:v>4.4400000000000004</c:v>
                </c:pt>
                <c:pt idx="8">
                  <c:v>4.41</c:v>
                </c:pt>
                <c:pt idx="9">
                  <c:v>5.61</c:v>
                </c:pt>
                <c:pt idx="10">
                  <c:v>4.74</c:v>
                </c:pt>
                <c:pt idx="11">
                  <c:v>3.63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3.63</c:v>
                </c:pt>
                <c:pt idx="1">
                  <c:v>4.6100000000000003</c:v>
                </c:pt>
                <c:pt idx="2">
                  <c:v>6.16</c:v>
                </c:pt>
                <c:pt idx="3">
                  <c:v>6.23</c:v>
                </c:pt>
                <c:pt idx="4">
                  <c:v>6.88</c:v>
                </c:pt>
                <c:pt idx="5">
                  <c:v>7.23</c:v>
                </c:pt>
                <c:pt idx="6">
                  <c:v>4.74</c:v>
                </c:pt>
                <c:pt idx="7">
                  <c:v>7.56</c:v>
                </c:pt>
                <c:pt idx="8">
                  <c:v>5.77</c:v>
                </c:pt>
                <c:pt idx="9">
                  <c:v>6.62</c:v>
                </c:pt>
                <c:pt idx="10">
                  <c:v>7.36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59584"/>
        <c:axId val="512116416"/>
      </c:lineChart>
      <c:catAx>
        <c:axId val="3842595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116416"/>
        <c:crosses val="autoZero"/>
        <c:auto val="1"/>
        <c:lblAlgn val="ctr"/>
        <c:lblOffset val="100"/>
        <c:noMultiLvlLbl val="0"/>
      </c:catAx>
      <c:valAx>
        <c:axId val="512116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595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0.32</c:v>
                </c:pt>
                <c:pt idx="1">
                  <c:v>0.1</c:v>
                </c:pt>
                <c:pt idx="2">
                  <c:v>0.13</c:v>
                </c:pt>
                <c:pt idx="3">
                  <c:v>0.13</c:v>
                </c:pt>
                <c:pt idx="4">
                  <c:v>0.06</c:v>
                </c:pt>
                <c:pt idx="5">
                  <c:v>0.19</c:v>
                </c:pt>
                <c:pt idx="6">
                  <c:v>0.1</c:v>
                </c:pt>
                <c:pt idx="7">
                  <c:v>0.06</c:v>
                </c:pt>
                <c:pt idx="8">
                  <c:v>0.23</c:v>
                </c:pt>
                <c:pt idx="9">
                  <c:v>0.06</c:v>
                </c:pt>
                <c:pt idx="10">
                  <c:v>0.13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0.16</c:v>
                </c:pt>
                <c:pt idx="1">
                  <c:v>0.16</c:v>
                </c:pt>
                <c:pt idx="2">
                  <c:v>0.19</c:v>
                </c:pt>
                <c:pt idx="3">
                  <c:v>0.19</c:v>
                </c:pt>
                <c:pt idx="4">
                  <c:v>0.06</c:v>
                </c:pt>
                <c:pt idx="5">
                  <c:v>0.13</c:v>
                </c:pt>
                <c:pt idx="6">
                  <c:v>0.06</c:v>
                </c:pt>
                <c:pt idx="7">
                  <c:v>0.1</c:v>
                </c:pt>
                <c:pt idx="8">
                  <c:v>0.19</c:v>
                </c:pt>
                <c:pt idx="9">
                  <c:v>0.16</c:v>
                </c:pt>
                <c:pt idx="10">
                  <c:v>0.16</c:v>
                </c:pt>
                <c:pt idx="11">
                  <c:v>0.06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0.03</c:v>
                </c:pt>
                <c:pt idx="1">
                  <c:v>0.03</c:v>
                </c:pt>
                <c:pt idx="2">
                  <c:v>0.13</c:v>
                </c:pt>
                <c:pt idx="3">
                  <c:v>0.19</c:v>
                </c:pt>
                <c:pt idx="4">
                  <c:v>0.16</c:v>
                </c:pt>
                <c:pt idx="5">
                  <c:v>0.13</c:v>
                </c:pt>
                <c:pt idx="6">
                  <c:v>0.06</c:v>
                </c:pt>
                <c:pt idx="7">
                  <c:v>0.1</c:v>
                </c:pt>
                <c:pt idx="8">
                  <c:v>0.13</c:v>
                </c:pt>
                <c:pt idx="9">
                  <c:v>0.36</c:v>
                </c:pt>
                <c:pt idx="10">
                  <c:v>0.19</c:v>
                </c:pt>
                <c:pt idx="11">
                  <c:v>0.32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0.03</c:v>
                </c:pt>
                <c:pt idx="1">
                  <c:v>0.06</c:v>
                </c:pt>
                <c:pt idx="2">
                  <c:v>0.26</c:v>
                </c:pt>
                <c:pt idx="3">
                  <c:v>0.19</c:v>
                </c:pt>
                <c:pt idx="4">
                  <c:v>0.28999999999999998</c:v>
                </c:pt>
                <c:pt idx="5">
                  <c:v>0.39</c:v>
                </c:pt>
                <c:pt idx="6">
                  <c:v>0.13</c:v>
                </c:pt>
                <c:pt idx="7">
                  <c:v>0.13</c:v>
                </c:pt>
                <c:pt idx="8">
                  <c:v>0.23</c:v>
                </c:pt>
                <c:pt idx="9">
                  <c:v>0.16</c:v>
                </c:pt>
                <c:pt idx="10">
                  <c:v>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60608"/>
        <c:axId val="512118720"/>
      </c:lineChart>
      <c:catAx>
        <c:axId val="3842606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118720"/>
        <c:crosses val="autoZero"/>
        <c:auto val="1"/>
        <c:lblAlgn val="ctr"/>
        <c:lblOffset val="100"/>
        <c:noMultiLvlLbl val="0"/>
      </c:catAx>
      <c:valAx>
        <c:axId val="512118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606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0.16485946012514588</c:v>
                </c:pt>
                <c:pt idx="1">
                  <c:v>0.42902868268424416</c:v>
                </c:pt>
                <c:pt idx="2">
                  <c:v>0.23362166536672901</c:v>
                </c:pt>
                <c:pt idx="3">
                  <c:v>9.0440473607356284E-2</c:v>
                </c:pt>
                <c:pt idx="4">
                  <c:v>5.4831956181350096E-2</c:v>
                </c:pt>
                <c:pt idx="5">
                  <c:v>6.6150210238035195E-3</c:v>
                </c:pt>
                <c:pt idx="6">
                  <c:v>2.0602741011371033E-2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0766592"/>
        <c:axId val="511916800"/>
      </c:barChart>
      <c:catAx>
        <c:axId val="51076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1916800"/>
        <c:crosses val="autoZero"/>
        <c:auto val="1"/>
        <c:lblAlgn val="ctr"/>
        <c:lblOffset val="100"/>
        <c:noMultiLvlLbl val="0"/>
      </c:catAx>
      <c:valAx>
        <c:axId val="5119168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76659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28.77</c:v>
                </c:pt>
                <c:pt idx="1">
                  <c:v>21.93</c:v>
                </c:pt>
                <c:pt idx="2">
                  <c:v>19.59</c:v>
                </c:pt>
                <c:pt idx="3">
                  <c:v>22.54</c:v>
                </c:pt>
                <c:pt idx="4">
                  <c:v>21.21</c:v>
                </c:pt>
                <c:pt idx="5">
                  <c:v>17.78</c:v>
                </c:pt>
                <c:pt idx="6">
                  <c:v>18.68</c:v>
                </c:pt>
                <c:pt idx="7">
                  <c:v>17.579999999999998</c:v>
                </c:pt>
                <c:pt idx="8">
                  <c:v>18.13</c:v>
                </c:pt>
                <c:pt idx="9">
                  <c:v>18.36</c:v>
                </c:pt>
                <c:pt idx="10">
                  <c:v>15.25</c:v>
                </c:pt>
                <c:pt idx="11">
                  <c:v>14.86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19.82</c:v>
                </c:pt>
                <c:pt idx="1">
                  <c:v>18.46</c:v>
                </c:pt>
                <c:pt idx="2">
                  <c:v>21.12</c:v>
                </c:pt>
                <c:pt idx="3">
                  <c:v>14.53</c:v>
                </c:pt>
                <c:pt idx="4">
                  <c:v>12.85</c:v>
                </c:pt>
                <c:pt idx="5">
                  <c:v>14.79</c:v>
                </c:pt>
                <c:pt idx="6">
                  <c:v>17.68</c:v>
                </c:pt>
                <c:pt idx="7">
                  <c:v>18</c:v>
                </c:pt>
                <c:pt idx="8">
                  <c:v>16.12</c:v>
                </c:pt>
                <c:pt idx="9">
                  <c:v>20.7</c:v>
                </c:pt>
                <c:pt idx="10">
                  <c:v>19.95</c:v>
                </c:pt>
                <c:pt idx="11">
                  <c:v>15.99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10.9</c:v>
                </c:pt>
                <c:pt idx="1">
                  <c:v>13.14</c:v>
                </c:pt>
                <c:pt idx="2">
                  <c:v>23</c:v>
                </c:pt>
                <c:pt idx="3">
                  <c:v>16.899999999999999</c:v>
                </c:pt>
                <c:pt idx="4">
                  <c:v>18.940000000000001</c:v>
                </c:pt>
                <c:pt idx="5">
                  <c:v>15.6</c:v>
                </c:pt>
                <c:pt idx="6">
                  <c:v>13.88</c:v>
                </c:pt>
                <c:pt idx="7">
                  <c:v>14.3</c:v>
                </c:pt>
                <c:pt idx="8">
                  <c:v>14.92</c:v>
                </c:pt>
                <c:pt idx="9">
                  <c:v>17.91</c:v>
                </c:pt>
                <c:pt idx="10">
                  <c:v>19.37</c:v>
                </c:pt>
                <c:pt idx="11">
                  <c:v>21.34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19.72</c:v>
                </c:pt>
                <c:pt idx="1">
                  <c:v>16.87</c:v>
                </c:pt>
                <c:pt idx="2">
                  <c:v>21.34</c:v>
                </c:pt>
                <c:pt idx="3">
                  <c:v>20.89</c:v>
                </c:pt>
                <c:pt idx="4">
                  <c:v>22.54</c:v>
                </c:pt>
                <c:pt idx="5">
                  <c:v>18.52</c:v>
                </c:pt>
                <c:pt idx="6">
                  <c:v>17.190000000000001</c:v>
                </c:pt>
                <c:pt idx="7">
                  <c:v>18.07</c:v>
                </c:pt>
                <c:pt idx="8">
                  <c:v>18.68</c:v>
                </c:pt>
                <c:pt idx="9">
                  <c:v>18.260000000000002</c:v>
                </c:pt>
                <c:pt idx="10">
                  <c:v>18.850000000000001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61632"/>
        <c:axId val="512121024"/>
      </c:lineChart>
      <c:catAx>
        <c:axId val="3842616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2121024"/>
        <c:crosses val="autoZero"/>
        <c:auto val="1"/>
        <c:lblAlgn val="ctr"/>
        <c:lblOffset val="100"/>
        <c:noMultiLvlLbl val="0"/>
      </c:catAx>
      <c:valAx>
        <c:axId val="512121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616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9.73</c:v>
                </c:pt>
                <c:pt idx="1">
                  <c:v>5.9</c:v>
                </c:pt>
                <c:pt idx="2">
                  <c:v>5.25</c:v>
                </c:pt>
                <c:pt idx="3">
                  <c:v>5.03</c:v>
                </c:pt>
                <c:pt idx="4">
                  <c:v>4.54</c:v>
                </c:pt>
                <c:pt idx="5">
                  <c:v>2.72</c:v>
                </c:pt>
                <c:pt idx="6">
                  <c:v>3.24</c:v>
                </c:pt>
                <c:pt idx="7">
                  <c:v>4.05</c:v>
                </c:pt>
                <c:pt idx="8">
                  <c:v>4.0199999999999996</c:v>
                </c:pt>
                <c:pt idx="9">
                  <c:v>3.89</c:v>
                </c:pt>
                <c:pt idx="10">
                  <c:v>6</c:v>
                </c:pt>
                <c:pt idx="11">
                  <c:v>3.96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5.03</c:v>
                </c:pt>
                <c:pt idx="1">
                  <c:v>5.61</c:v>
                </c:pt>
                <c:pt idx="2">
                  <c:v>6.26</c:v>
                </c:pt>
                <c:pt idx="3">
                  <c:v>4.4400000000000004</c:v>
                </c:pt>
                <c:pt idx="4">
                  <c:v>3.92</c:v>
                </c:pt>
                <c:pt idx="5">
                  <c:v>5.32</c:v>
                </c:pt>
                <c:pt idx="6">
                  <c:v>5.09</c:v>
                </c:pt>
                <c:pt idx="7">
                  <c:v>5.61</c:v>
                </c:pt>
                <c:pt idx="8">
                  <c:v>5.22</c:v>
                </c:pt>
                <c:pt idx="9">
                  <c:v>4.4800000000000004</c:v>
                </c:pt>
                <c:pt idx="10">
                  <c:v>4.74</c:v>
                </c:pt>
                <c:pt idx="11">
                  <c:v>2.04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3.47</c:v>
                </c:pt>
                <c:pt idx="1">
                  <c:v>3.47</c:v>
                </c:pt>
                <c:pt idx="2">
                  <c:v>4.22</c:v>
                </c:pt>
                <c:pt idx="3">
                  <c:v>4.3499999999999996</c:v>
                </c:pt>
                <c:pt idx="4">
                  <c:v>4.51</c:v>
                </c:pt>
                <c:pt idx="5">
                  <c:v>4.93</c:v>
                </c:pt>
                <c:pt idx="6">
                  <c:v>4.28</c:v>
                </c:pt>
                <c:pt idx="7">
                  <c:v>4.9000000000000004</c:v>
                </c:pt>
                <c:pt idx="8">
                  <c:v>5.22</c:v>
                </c:pt>
                <c:pt idx="9">
                  <c:v>4.96</c:v>
                </c:pt>
                <c:pt idx="10">
                  <c:v>6.16</c:v>
                </c:pt>
                <c:pt idx="11">
                  <c:v>3.47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5.29</c:v>
                </c:pt>
                <c:pt idx="1">
                  <c:v>4.8</c:v>
                </c:pt>
                <c:pt idx="2">
                  <c:v>5.25</c:v>
                </c:pt>
                <c:pt idx="3">
                  <c:v>5.55</c:v>
                </c:pt>
                <c:pt idx="4">
                  <c:v>5.16</c:v>
                </c:pt>
                <c:pt idx="5">
                  <c:v>5.16</c:v>
                </c:pt>
                <c:pt idx="6">
                  <c:v>3.96</c:v>
                </c:pt>
                <c:pt idx="7">
                  <c:v>5.29</c:v>
                </c:pt>
                <c:pt idx="8">
                  <c:v>5.0599999999999996</c:v>
                </c:pt>
                <c:pt idx="9">
                  <c:v>4.87</c:v>
                </c:pt>
                <c:pt idx="10">
                  <c:v>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284160"/>
        <c:axId val="518259264"/>
      </c:lineChart>
      <c:catAx>
        <c:axId val="3842841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8259264"/>
        <c:crosses val="autoZero"/>
        <c:auto val="1"/>
        <c:lblAlgn val="ctr"/>
        <c:lblOffset val="100"/>
        <c:noMultiLvlLbl val="0"/>
      </c:catAx>
      <c:valAx>
        <c:axId val="518259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42841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33.96</c:v>
                </c:pt>
                <c:pt idx="1">
                  <c:v>30.2</c:v>
                </c:pt>
                <c:pt idx="2">
                  <c:v>32.57</c:v>
                </c:pt>
                <c:pt idx="3">
                  <c:v>30.23</c:v>
                </c:pt>
                <c:pt idx="4">
                  <c:v>29.94</c:v>
                </c:pt>
                <c:pt idx="5">
                  <c:v>27.05</c:v>
                </c:pt>
                <c:pt idx="6">
                  <c:v>36.619999999999997</c:v>
                </c:pt>
                <c:pt idx="7">
                  <c:v>26.83</c:v>
                </c:pt>
                <c:pt idx="8">
                  <c:v>25.11</c:v>
                </c:pt>
                <c:pt idx="9">
                  <c:v>26.83</c:v>
                </c:pt>
                <c:pt idx="10">
                  <c:v>23.71</c:v>
                </c:pt>
                <c:pt idx="11">
                  <c:v>17.48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26.96</c:v>
                </c:pt>
                <c:pt idx="1">
                  <c:v>28.29</c:v>
                </c:pt>
                <c:pt idx="2">
                  <c:v>29.52</c:v>
                </c:pt>
                <c:pt idx="3">
                  <c:v>17.78</c:v>
                </c:pt>
                <c:pt idx="4">
                  <c:v>12.65</c:v>
                </c:pt>
                <c:pt idx="5">
                  <c:v>16.38</c:v>
                </c:pt>
                <c:pt idx="6">
                  <c:v>18.170000000000002</c:v>
                </c:pt>
                <c:pt idx="7">
                  <c:v>22.74</c:v>
                </c:pt>
                <c:pt idx="8">
                  <c:v>27.38</c:v>
                </c:pt>
                <c:pt idx="9">
                  <c:v>34.42</c:v>
                </c:pt>
                <c:pt idx="10">
                  <c:v>26.63</c:v>
                </c:pt>
                <c:pt idx="11">
                  <c:v>18.36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26.63</c:v>
                </c:pt>
                <c:pt idx="1">
                  <c:v>26.44</c:v>
                </c:pt>
                <c:pt idx="2">
                  <c:v>25.69</c:v>
                </c:pt>
                <c:pt idx="3">
                  <c:v>22.12</c:v>
                </c:pt>
                <c:pt idx="4">
                  <c:v>54.07</c:v>
                </c:pt>
                <c:pt idx="5">
                  <c:v>52.32</c:v>
                </c:pt>
                <c:pt idx="6">
                  <c:v>22.12</c:v>
                </c:pt>
                <c:pt idx="7">
                  <c:v>57.06</c:v>
                </c:pt>
                <c:pt idx="8">
                  <c:v>49.82</c:v>
                </c:pt>
                <c:pt idx="9">
                  <c:v>42.85</c:v>
                </c:pt>
                <c:pt idx="10">
                  <c:v>32.31</c:v>
                </c:pt>
                <c:pt idx="11">
                  <c:v>50.83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28.29</c:v>
                </c:pt>
                <c:pt idx="1">
                  <c:v>36.04</c:v>
                </c:pt>
                <c:pt idx="2">
                  <c:v>42.4</c:v>
                </c:pt>
                <c:pt idx="3">
                  <c:v>46.52</c:v>
                </c:pt>
                <c:pt idx="4">
                  <c:v>44.08</c:v>
                </c:pt>
                <c:pt idx="5">
                  <c:v>44.57</c:v>
                </c:pt>
                <c:pt idx="6">
                  <c:v>54.56</c:v>
                </c:pt>
                <c:pt idx="7">
                  <c:v>37.89</c:v>
                </c:pt>
                <c:pt idx="8">
                  <c:v>37.82</c:v>
                </c:pt>
                <c:pt idx="9">
                  <c:v>36.72</c:v>
                </c:pt>
                <c:pt idx="10">
                  <c:v>36.43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75424"/>
        <c:axId val="518261568"/>
      </c:lineChart>
      <c:catAx>
        <c:axId val="4431754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8261568"/>
        <c:crosses val="autoZero"/>
        <c:auto val="1"/>
        <c:lblAlgn val="ctr"/>
        <c:lblOffset val="100"/>
        <c:noMultiLvlLbl val="0"/>
      </c:catAx>
      <c:valAx>
        <c:axId val="518261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175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2.8872999999999999E-2</c:v>
                </c:pt>
                <c:pt idx="1">
                  <c:v>2.5225000000000001E-2</c:v>
                </c:pt>
                <c:pt idx="2">
                  <c:v>6.2301000000000002E-2</c:v>
                </c:pt>
                <c:pt idx="3">
                  <c:v>7.6957999999999999E-2</c:v>
                </c:pt>
                <c:pt idx="4">
                  <c:v>0.26134499999999999</c:v>
                </c:pt>
                <c:pt idx="5">
                  <c:v>0.39904000000000001</c:v>
                </c:pt>
                <c:pt idx="6">
                  <c:v>0.146258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0.10355438836958963</c:v>
                </c:pt>
                <c:pt idx="1">
                  <c:v>8.2173909453467531E-2</c:v>
                </c:pt>
                <c:pt idx="2">
                  <c:v>0.12715426859927398</c:v>
                </c:pt>
                <c:pt idx="3">
                  <c:v>2.5575916605789218E-2</c:v>
                </c:pt>
                <c:pt idx="4">
                  <c:v>0.28157888218138422</c:v>
                </c:pt>
                <c:pt idx="5">
                  <c:v>0.37996263479049536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3176448"/>
        <c:axId val="518264448"/>
      </c:barChart>
      <c:catAx>
        <c:axId val="44317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264448"/>
        <c:crosses val="autoZero"/>
        <c:auto val="1"/>
        <c:lblAlgn val="ctr"/>
        <c:lblOffset val="100"/>
        <c:noMultiLvlLbl val="0"/>
      </c:catAx>
      <c:valAx>
        <c:axId val="5182644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176448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0.82477345286096004</c:v>
                </c:pt>
                <c:pt idx="1">
                  <c:v>0.59843149301276921</c:v>
                </c:pt>
                <c:pt idx="2">
                  <c:v>0.3457304555095303</c:v>
                </c:pt>
                <c:pt idx="3">
                  <c:v>0.44102036198299238</c:v>
                </c:pt>
                <c:pt idx="4">
                  <c:v>0.10030214101555493</c:v>
                </c:pt>
                <c:pt idx="5">
                  <c:v>0.22412250721937643</c:v>
                </c:pt>
                <c:pt idx="6">
                  <c:v>0.67538658690862963</c:v>
                </c:pt>
                <c:pt idx="7">
                  <c:v>0.88476315872779521</c:v>
                </c:pt>
                <c:pt idx="8">
                  <c:v>0.30351864727117539</c:v>
                </c:pt>
                <c:pt idx="9">
                  <c:v>0.2446509784702543</c:v>
                </c:pt>
                <c:pt idx="10">
                  <c:v>0.84792587286159316</c:v>
                </c:pt>
                <c:pt idx="11">
                  <c:v>0.38642511018122599</c:v>
                </c:pt>
                <c:pt idx="12">
                  <c:v>0.44031923537336165</c:v>
                </c:pt>
                <c:pt idx="13">
                  <c:v>0.11115084422444024</c:v>
                </c:pt>
                <c:pt idx="14">
                  <c:v>7.4965441961841364E-2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3323904"/>
        <c:axId val="518266176"/>
      </c:barChart>
      <c:catAx>
        <c:axId val="443323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266176"/>
        <c:crosses val="autoZero"/>
        <c:auto val="1"/>
        <c:lblAlgn val="ctr"/>
        <c:lblOffset val="100"/>
        <c:noMultiLvlLbl val="0"/>
      </c:catAx>
      <c:valAx>
        <c:axId val="51826617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32390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0.2975666512921139</c:v>
                </c:pt>
                <c:pt idx="1">
                  <c:v>1.4646541637676515E-2</c:v>
                </c:pt>
                <c:pt idx="2">
                  <c:v>0.24066973115379503</c:v>
                </c:pt>
                <c:pt idx="3">
                  <c:v>7.4947361700686124E-2</c:v>
                </c:pt>
                <c:pt idx="4">
                  <c:v>1.103840771750432E-2</c:v>
                </c:pt>
                <c:pt idx="5">
                  <c:v>0.35378702596214734</c:v>
                </c:pt>
                <c:pt idx="6">
                  <c:v>7.3442805360767792E-3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24416"/>
        <c:axId val="518481024"/>
      </c:barChart>
      <c:catAx>
        <c:axId val="443324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481024"/>
        <c:crosses val="autoZero"/>
        <c:auto val="0"/>
        <c:lblAlgn val="ctr"/>
        <c:lblOffset val="100"/>
        <c:noMultiLvlLbl val="0"/>
      </c:catAx>
      <c:valAx>
        <c:axId val="51848102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32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1888358</c:v>
                </c:pt>
                <c:pt idx="1">
                  <c:v>2235591</c:v>
                </c:pt>
                <c:pt idx="2">
                  <c:v>2665018</c:v>
                </c:pt>
                <c:pt idx="3">
                  <c:v>3082841</c:v>
                </c:pt>
                <c:pt idx="4">
                  <c:v>3070008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904838</c:v>
                </c:pt>
                <c:pt idx="1">
                  <c:v>1077254</c:v>
                </c:pt>
                <c:pt idx="2">
                  <c:v>1284180</c:v>
                </c:pt>
                <c:pt idx="3">
                  <c:v>1485514</c:v>
                </c:pt>
                <c:pt idx="4">
                  <c:v>1475467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983520</c:v>
                </c:pt>
                <c:pt idx="1">
                  <c:v>1158337</c:v>
                </c:pt>
                <c:pt idx="2">
                  <c:v>1380838</c:v>
                </c:pt>
                <c:pt idx="3">
                  <c:v>1597327</c:v>
                </c:pt>
                <c:pt idx="4">
                  <c:v>1594541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324928"/>
        <c:axId val="518483328"/>
      </c:lineChart>
      <c:catAx>
        <c:axId val="44332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8483328"/>
        <c:crosses val="autoZero"/>
        <c:auto val="1"/>
        <c:lblAlgn val="ctr"/>
        <c:lblOffset val="100"/>
        <c:noMultiLvlLbl val="0"/>
      </c:catAx>
      <c:valAx>
        <c:axId val="518483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4332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187818</c:v>
                </c:pt>
                <c:pt idx="1">
                  <c:v>257490</c:v>
                </c:pt>
                <c:pt idx="2">
                  <c:v>848982</c:v>
                </c:pt>
                <c:pt idx="3">
                  <c:v>59604</c:v>
                </c:pt>
                <c:pt idx="4">
                  <c:v>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137473</c:v>
                </c:pt>
                <c:pt idx="1">
                  <c:v>273192</c:v>
                </c:pt>
                <c:pt idx="2">
                  <c:v>39335</c:v>
                </c:pt>
                <c:pt idx="3">
                  <c:v>34361</c:v>
                </c:pt>
                <c:pt idx="4">
                  <c:v>51244</c:v>
                </c:pt>
                <c:pt idx="5">
                  <c:v>24375</c:v>
                </c:pt>
                <c:pt idx="6">
                  <c:v>660722</c:v>
                </c:pt>
                <c:pt idx="7">
                  <c:v>28893</c:v>
                </c:pt>
                <c:pt idx="8">
                  <c:v>67677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0.1052383573440791</c:v>
                </c:pt>
                <c:pt idx="1">
                  <c:v>0.61023041243778975</c:v>
                </c:pt>
                <c:pt idx="2">
                  <c:v>9.144664997119252E-2</c:v>
                </c:pt>
                <c:pt idx="3">
                  <c:v>0.19308458024693864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132864</c:v>
                </c:pt>
                <c:pt idx="1">
                  <c:v>269217</c:v>
                </c:pt>
                <c:pt idx="2">
                  <c:v>42117</c:v>
                </c:pt>
                <c:pt idx="3">
                  <c:v>34374</c:v>
                </c:pt>
                <c:pt idx="4">
                  <c:v>61527</c:v>
                </c:pt>
                <c:pt idx="5">
                  <c:v>21563</c:v>
                </c:pt>
                <c:pt idx="6">
                  <c:v>641015</c:v>
                </c:pt>
                <c:pt idx="7">
                  <c:v>51895</c:v>
                </c:pt>
                <c:pt idx="8">
                  <c:v>58361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84471</c:v>
                </c:pt>
                <c:pt idx="1">
                  <c:v>277288</c:v>
                </c:pt>
                <c:pt idx="2">
                  <c:v>34259</c:v>
                </c:pt>
                <c:pt idx="3">
                  <c:v>24598</c:v>
                </c:pt>
                <c:pt idx="4">
                  <c:v>20347</c:v>
                </c:pt>
                <c:pt idx="5">
                  <c:v>21641</c:v>
                </c:pt>
                <c:pt idx="6">
                  <c:v>437552</c:v>
                </c:pt>
                <c:pt idx="7">
                  <c:v>28157</c:v>
                </c:pt>
                <c:pt idx="8">
                  <c:v>17458</c:v>
                </c:pt>
                <c:pt idx="9">
                  <c:v>18904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248224</c:v>
                </c:pt>
                <c:pt idx="1">
                  <c:v>116900</c:v>
                </c:pt>
                <c:pt idx="2">
                  <c:v>131324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2051</c:v>
                </c:pt>
                <c:pt idx="1">
                  <c:v>856</c:v>
                </c:pt>
                <c:pt idx="2">
                  <c:v>1195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25440"/>
        <c:axId val="519005888"/>
      </c:barChart>
      <c:catAx>
        <c:axId val="44332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9005888"/>
        <c:crosses val="autoZero"/>
        <c:auto val="1"/>
        <c:lblAlgn val="ctr"/>
        <c:lblOffset val="100"/>
        <c:noMultiLvlLbl val="0"/>
      </c:catAx>
      <c:valAx>
        <c:axId val="519005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325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10778</c:v>
                </c:pt>
                <c:pt idx="1">
                  <c:v>6758</c:v>
                </c:pt>
                <c:pt idx="2">
                  <c:v>4020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34</c:v>
                </c:pt>
                <c:pt idx="1">
                  <c:v>16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4656"/>
        <c:axId val="519007616"/>
      </c:barChart>
      <c:catAx>
        <c:axId val="4433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9007616"/>
        <c:crosses val="autoZero"/>
        <c:auto val="1"/>
        <c:lblAlgn val="ctr"/>
        <c:lblOffset val="100"/>
        <c:noMultiLvlLbl val="0"/>
      </c:catAx>
      <c:valAx>
        <c:axId val="519007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33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308.82</c:v>
                </c:pt>
                <c:pt idx="1">
                  <c:v>322.43</c:v>
                </c:pt>
                <c:pt idx="2">
                  <c:v>326.33999999999997</c:v>
                </c:pt>
                <c:pt idx="3">
                  <c:v>339.99</c:v>
                </c:pt>
                <c:pt idx="4">
                  <c:v>378.25</c:v>
                </c:pt>
                <c:pt idx="5">
                  <c:v>335.03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5168"/>
        <c:axId val="519009344"/>
      </c:barChart>
      <c:catAx>
        <c:axId val="4433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9009344"/>
        <c:crosses val="autoZero"/>
        <c:auto val="1"/>
        <c:lblAlgn val="ctr"/>
        <c:lblOffset val="100"/>
        <c:noMultiLvlLbl val="0"/>
      </c:catAx>
      <c:valAx>
        <c:axId val="51900934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3351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305.72000000000003</c:v>
                </c:pt>
                <c:pt idx="1">
                  <c:v>340.97</c:v>
                </c:pt>
                <c:pt idx="2">
                  <c:v>356.04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336192"/>
        <c:axId val="519011072"/>
      </c:barChart>
      <c:catAx>
        <c:axId val="44333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9011072"/>
        <c:crosses val="autoZero"/>
        <c:auto val="1"/>
        <c:lblAlgn val="ctr"/>
        <c:lblOffset val="100"/>
        <c:noMultiLvlLbl val="0"/>
      </c:catAx>
      <c:valAx>
        <c:axId val="51901107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443336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0.2112999579921033</c:v>
                </c:pt>
                <c:pt idx="1">
                  <c:v>4.9599951366776439E-2</c:v>
                </c:pt>
                <c:pt idx="2">
                  <c:v>8.7000040131908124E-2</c:v>
                </c:pt>
                <c:pt idx="3">
                  <c:v>4.779995217416394E-2</c:v>
                </c:pt>
                <c:pt idx="4">
                  <c:v>2.2300042767790844E-2</c:v>
                </c:pt>
                <c:pt idx="5">
                  <c:v>0.10560011094454126</c:v>
                </c:pt>
                <c:pt idx="6">
                  <c:v>8.4799909192652873E-2</c:v>
                </c:pt>
                <c:pt idx="7">
                  <c:v>4.8300057490739387E-2</c:v>
                </c:pt>
                <c:pt idx="8">
                  <c:v>6.280002460157208E-2</c:v>
                </c:pt>
                <c:pt idx="9">
                  <c:v>3.1699933010584144E-2</c:v>
                </c:pt>
                <c:pt idx="10">
                  <c:v>1.0999942295540396E-2</c:v>
                </c:pt>
                <c:pt idx="11">
                  <c:v>0.23780007803162731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517696"/>
        <c:axId val="510961344"/>
      </c:barChart>
      <c:catAx>
        <c:axId val="31151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51096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096134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51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2153699</c:v>
                </c:pt>
                <c:pt idx="1">
                  <c:v>2141044</c:v>
                </c:pt>
                <c:pt idx="2">
                  <c:v>2124414</c:v>
                </c:pt>
                <c:pt idx="3">
                  <c:v>2127482</c:v>
                </c:pt>
                <c:pt idx="4">
                  <c:v>2118905</c:v>
                </c:pt>
                <c:pt idx="5">
                  <c:v>2099317</c:v>
                </c:pt>
                <c:pt idx="6">
                  <c:v>2101206</c:v>
                </c:pt>
                <c:pt idx="7">
                  <c:v>2107121</c:v>
                </c:pt>
                <c:pt idx="8">
                  <c:v>2105016</c:v>
                </c:pt>
                <c:pt idx="9">
                  <c:v>2103316</c:v>
                </c:pt>
                <c:pt idx="10">
                  <c:v>2100859</c:v>
                </c:pt>
                <c:pt idx="11">
                  <c:v>2101816</c:v>
                </c:pt>
                <c:pt idx="12">
                  <c:v>2108536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653362</c:v>
                </c:pt>
                <c:pt idx="1">
                  <c:v>646435</c:v>
                </c:pt>
                <c:pt idx="2">
                  <c:v>641650</c:v>
                </c:pt>
                <c:pt idx="3">
                  <c:v>638676</c:v>
                </c:pt>
                <c:pt idx="4">
                  <c:v>631932</c:v>
                </c:pt>
                <c:pt idx="5">
                  <c:v>633786</c:v>
                </c:pt>
                <c:pt idx="6">
                  <c:v>638752</c:v>
                </c:pt>
                <c:pt idx="7">
                  <c:v>640620</c:v>
                </c:pt>
                <c:pt idx="8">
                  <c:v>640938</c:v>
                </c:pt>
                <c:pt idx="9">
                  <c:v>647040</c:v>
                </c:pt>
                <c:pt idx="10">
                  <c:v>642114</c:v>
                </c:pt>
                <c:pt idx="11">
                  <c:v>644262</c:v>
                </c:pt>
                <c:pt idx="12">
                  <c:v>647745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1527312</c:v>
                </c:pt>
                <c:pt idx="1">
                  <c:v>1514379</c:v>
                </c:pt>
                <c:pt idx="2">
                  <c:v>1509133</c:v>
                </c:pt>
                <c:pt idx="3">
                  <c:v>1513528</c:v>
                </c:pt>
                <c:pt idx="4">
                  <c:v>1511711</c:v>
                </c:pt>
                <c:pt idx="5">
                  <c:v>1492815</c:v>
                </c:pt>
                <c:pt idx="6">
                  <c:v>1521284</c:v>
                </c:pt>
                <c:pt idx="7">
                  <c:v>1524082</c:v>
                </c:pt>
                <c:pt idx="8">
                  <c:v>1517453</c:v>
                </c:pt>
                <c:pt idx="9">
                  <c:v>1509075</c:v>
                </c:pt>
                <c:pt idx="10">
                  <c:v>1509934</c:v>
                </c:pt>
                <c:pt idx="11">
                  <c:v>1509817</c:v>
                </c:pt>
                <c:pt idx="12">
                  <c:v>1510438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487215</c:v>
                </c:pt>
                <c:pt idx="1">
                  <c:v>486862</c:v>
                </c:pt>
                <c:pt idx="2">
                  <c:v>461255</c:v>
                </c:pt>
                <c:pt idx="3">
                  <c:v>463020</c:v>
                </c:pt>
                <c:pt idx="4">
                  <c:v>463737</c:v>
                </c:pt>
                <c:pt idx="5">
                  <c:v>471682</c:v>
                </c:pt>
                <c:pt idx="6">
                  <c:v>479738</c:v>
                </c:pt>
                <c:pt idx="7">
                  <c:v>487442</c:v>
                </c:pt>
                <c:pt idx="8">
                  <c:v>485716</c:v>
                </c:pt>
                <c:pt idx="9">
                  <c:v>489685</c:v>
                </c:pt>
                <c:pt idx="10">
                  <c:v>488230</c:v>
                </c:pt>
                <c:pt idx="11">
                  <c:v>489133</c:v>
                </c:pt>
                <c:pt idx="12">
                  <c:v>498962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18592"/>
        <c:axId val="510963648"/>
      </c:lineChart>
      <c:catAx>
        <c:axId val="3119185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963648"/>
        <c:crosses val="autoZero"/>
        <c:auto val="1"/>
        <c:lblAlgn val="ctr"/>
        <c:lblOffset val="100"/>
        <c:noMultiLvlLbl val="0"/>
      </c:catAx>
      <c:valAx>
        <c:axId val="510963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918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4088823</c:v>
                </c:pt>
                <c:pt idx="1">
                  <c:v>4052941</c:v>
                </c:pt>
                <c:pt idx="2">
                  <c:v>4015850</c:v>
                </c:pt>
                <c:pt idx="3">
                  <c:v>4046327</c:v>
                </c:pt>
                <c:pt idx="4">
                  <c:v>4055858</c:v>
                </c:pt>
                <c:pt idx="5">
                  <c:v>4066730</c:v>
                </c:pt>
                <c:pt idx="6">
                  <c:v>4308224</c:v>
                </c:pt>
                <c:pt idx="7">
                  <c:v>4352654</c:v>
                </c:pt>
                <c:pt idx="8">
                  <c:v>4345368</c:v>
                </c:pt>
                <c:pt idx="9">
                  <c:v>4380551</c:v>
                </c:pt>
                <c:pt idx="10">
                  <c:v>4308022</c:v>
                </c:pt>
                <c:pt idx="11">
                  <c:v>4316413</c:v>
                </c:pt>
                <c:pt idx="12">
                  <c:v>4323587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1563242</c:v>
                </c:pt>
                <c:pt idx="1">
                  <c:v>1548137</c:v>
                </c:pt>
                <c:pt idx="2">
                  <c:v>1564971</c:v>
                </c:pt>
                <c:pt idx="3">
                  <c:v>1585042</c:v>
                </c:pt>
                <c:pt idx="4">
                  <c:v>1593252</c:v>
                </c:pt>
                <c:pt idx="5">
                  <c:v>1617432</c:v>
                </c:pt>
                <c:pt idx="6">
                  <c:v>1666912</c:v>
                </c:pt>
                <c:pt idx="7">
                  <c:v>1680518</c:v>
                </c:pt>
                <c:pt idx="8">
                  <c:v>1684651</c:v>
                </c:pt>
                <c:pt idx="9">
                  <c:v>1721576</c:v>
                </c:pt>
                <c:pt idx="10">
                  <c:v>1667514</c:v>
                </c:pt>
                <c:pt idx="11">
                  <c:v>1677806</c:v>
                </c:pt>
                <c:pt idx="12">
                  <c:v>1665972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1754436</c:v>
                </c:pt>
                <c:pt idx="1">
                  <c:v>1738056</c:v>
                </c:pt>
                <c:pt idx="2">
                  <c:v>1727553</c:v>
                </c:pt>
                <c:pt idx="3">
                  <c:v>1732424</c:v>
                </c:pt>
                <c:pt idx="4">
                  <c:v>1730520</c:v>
                </c:pt>
                <c:pt idx="5">
                  <c:v>1713282</c:v>
                </c:pt>
                <c:pt idx="6">
                  <c:v>1887998</c:v>
                </c:pt>
                <c:pt idx="7">
                  <c:v>1901649</c:v>
                </c:pt>
                <c:pt idx="8">
                  <c:v>1889542</c:v>
                </c:pt>
                <c:pt idx="9">
                  <c:v>1879249</c:v>
                </c:pt>
                <c:pt idx="10">
                  <c:v>1881275</c:v>
                </c:pt>
                <c:pt idx="11">
                  <c:v>1883964</c:v>
                </c:pt>
                <c:pt idx="12">
                  <c:v>1888943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630689</c:v>
                </c:pt>
                <c:pt idx="1">
                  <c:v>631483</c:v>
                </c:pt>
                <c:pt idx="2">
                  <c:v>586241</c:v>
                </c:pt>
                <c:pt idx="3">
                  <c:v>590531</c:v>
                </c:pt>
                <c:pt idx="4">
                  <c:v>594548</c:v>
                </c:pt>
                <c:pt idx="5">
                  <c:v>609267</c:v>
                </c:pt>
                <c:pt idx="6">
                  <c:v>623711</c:v>
                </c:pt>
                <c:pt idx="7">
                  <c:v>639724</c:v>
                </c:pt>
                <c:pt idx="8">
                  <c:v>638248</c:v>
                </c:pt>
                <c:pt idx="9">
                  <c:v>643605</c:v>
                </c:pt>
                <c:pt idx="10">
                  <c:v>631057</c:v>
                </c:pt>
                <c:pt idx="11">
                  <c:v>632628</c:v>
                </c:pt>
                <c:pt idx="12">
                  <c:v>647353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13600"/>
        <c:axId val="510965952"/>
      </c:lineChart>
      <c:catAx>
        <c:axId val="311513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10965952"/>
        <c:crosses val="autoZero"/>
        <c:auto val="1"/>
        <c:lblAlgn val="ctr"/>
        <c:lblOffset val="100"/>
        <c:noMultiLvlLbl val="0"/>
      </c:catAx>
      <c:valAx>
        <c:axId val="51096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13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64983232333</c:v>
                </c:pt>
                <c:pt idx="1">
                  <c:v>66832714314</c:v>
                </c:pt>
                <c:pt idx="2">
                  <c:v>65555669011</c:v>
                </c:pt>
                <c:pt idx="3">
                  <c:v>66630333124</c:v>
                </c:pt>
                <c:pt idx="4">
                  <c:v>66435718731</c:v>
                </c:pt>
                <c:pt idx="5">
                  <c:v>66704981277</c:v>
                </c:pt>
                <c:pt idx="6">
                  <c:v>67624906001</c:v>
                </c:pt>
                <c:pt idx="7">
                  <c:v>68182231212</c:v>
                </c:pt>
                <c:pt idx="8">
                  <c:v>67673972876</c:v>
                </c:pt>
                <c:pt idx="9">
                  <c:v>67622955989</c:v>
                </c:pt>
                <c:pt idx="10">
                  <c:v>66549739363</c:v>
                </c:pt>
                <c:pt idx="11">
                  <c:v>66886762344</c:v>
                </c:pt>
                <c:pt idx="12">
                  <c:v>67960077778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21830045642</c:v>
                </c:pt>
                <c:pt idx="1">
                  <c:v>21388353121</c:v>
                </c:pt>
                <c:pt idx="2">
                  <c:v>21313168113</c:v>
                </c:pt>
                <c:pt idx="3">
                  <c:v>21324162563</c:v>
                </c:pt>
                <c:pt idx="4">
                  <c:v>21295068852</c:v>
                </c:pt>
                <c:pt idx="5">
                  <c:v>21475385037</c:v>
                </c:pt>
                <c:pt idx="6">
                  <c:v>21748765817</c:v>
                </c:pt>
                <c:pt idx="7">
                  <c:v>22105040154</c:v>
                </c:pt>
                <c:pt idx="8">
                  <c:v>21977393959</c:v>
                </c:pt>
                <c:pt idx="9">
                  <c:v>21905291098</c:v>
                </c:pt>
                <c:pt idx="10">
                  <c:v>21224564445</c:v>
                </c:pt>
                <c:pt idx="11">
                  <c:v>21135115886</c:v>
                </c:pt>
                <c:pt idx="12">
                  <c:v>21749921520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3355867995</c:v>
                </c:pt>
                <c:pt idx="1">
                  <c:v>3297251258</c:v>
                </c:pt>
                <c:pt idx="2">
                  <c:v>2996249744</c:v>
                </c:pt>
                <c:pt idx="3">
                  <c:v>3155952599</c:v>
                </c:pt>
                <c:pt idx="4">
                  <c:v>3086536073</c:v>
                </c:pt>
                <c:pt idx="5">
                  <c:v>2990070782</c:v>
                </c:pt>
                <c:pt idx="6">
                  <c:v>3015050968</c:v>
                </c:pt>
                <c:pt idx="7">
                  <c:v>3026359809</c:v>
                </c:pt>
                <c:pt idx="8">
                  <c:v>2832848202</c:v>
                </c:pt>
                <c:pt idx="9">
                  <c:v>2808820328</c:v>
                </c:pt>
                <c:pt idx="10">
                  <c:v>2653153499</c:v>
                </c:pt>
                <c:pt idx="11">
                  <c:v>3077973589</c:v>
                </c:pt>
                <c:pt idx="12">
                  <c:v>3539019419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4303465565</c:v>
                </c:pt>
                <c:pt idx="1">
                  <c:v>4553330084</c:v>
                </c:pt>
                <c:pt idx="2">
                  <c:v>4243186983</c:v>
                </c:pt>
                <c:pt idx="3">
                  <c:v>4113599926</c:v>
                </c:pt>
                <c:pt idx="4">
                  <c:v>4112971571</c:v>
                </c:pt>
                <c:pt idx="5">
                  <c:v>4237830524</c:v>
                </c:pt>
                <c:pt idx="6">
                  <c:v>4203397661</c:v>
                </c:pt>
                <c:pt idx="7">
                  <c:v>4425666325</c:v>
                </c:pt>
                <c:pt idx="8">
                  <c:v>4413907502</c:v>
                </c:pt>
                <c:pt idx="9">
                  <c:v>4339613127</c:v>
                </c:pt>
                <c:pt idx="10">
                  <c:v>4333276449</c:v>
                </c:pt>
                <c:pt idx="11">
                  <c:v>4327376143</c:v>
                </c:pt>
                <c:pt idx="12">
                  <c:v>4419848910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636096"/>
        <c:axId val="507462208"/>
      </c:lineChart>
      <c:catAx>
        <c:axId val="38163609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462208"/>
        <c:crosses val="autoZero"/>
        <c:auto val="1"/>
        <c:lblAlgn val="ctr"/>
        <c:lblOffset val="100"/>
        <c:noMultiLvlLbl val="0"/>
      </c:catAx>
      <c:valAx>
        <c:axId val="507462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81636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15893</c:v>
                </c:pt>
                <c:pt idx="1">
                  <c:v>16490</c:v>
                </c:pt>
                <c:pt idx="2">
                  <c:v>16324</c:v>
                </c:pt>
                <c:pt idx="3">
                  <c:v>16467</c:v>
                </c:pt>
                <c:pt idx="4">
                  <c:v>16380</c:v>
                </c:pt>
                <c:pt idx="5">
                  <c:v>16403</c:v>
                </c:pt>
                <c:pt idx="6">
                  <c:v>15697</c:v>
                </c:pt>
                <c:pt idx="7">
                  <c:v>15665</c:v>
                </c:pt>
                <c:pt idx="8">
                  <c:v>15574</c:v>
                </c:pt>
                <c:pt idx="9">
                  <c:v>15437</c:v>
                </c:pt>
                <c:pt idx="10">
                  <c:v>15448</c:v>
                </c:pt>
                <c:pt idx="11">
                  <c:v>15496</c:v>
                </c:pt>
                <c:pt idx="12">
                  <c:v>15718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13965</c:v>
                </c:pt>
                <c:pt idx="1">
                  <c:v>13816</c:v>
                </c:pt>
                <c:pt idx="2">
                  <c:v>13619</c:v>
                </c:pt>
                <c:pt idx="3">
                  <c:v>13453</c:v>
                </c:pt>
                <c:pt idx="4">
                  <c:v>13366</c:v>
                </c:pt>
                <c:pt idx="5">
                  <c:v>13277</c:v>
                </c:pt>
                <c:pt idx="6">
                  <c:v>13047</c:v>
                </c:pt>
                <c:pt idx="7">
                  <c:v>13154</c:v>
                </c:pt>
                <c:pt idx="8">
                  <c:v>13046</c:v>
                </c:pt>
                <c:pt idx="9">
                  <c:v>12724</c:v>
                </c:pt>
                <c:pt idx="10">
                  <c:v>12728</c:v>
                </c:pt>
                <c:pt idx="11">
                  <c:v>12597</c:v>
                </c:pt>
                <c:pt idx="12">
                  <c:v>13055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1913</c:v>
                </c:pt>
                <c:pt idx="1">
                  <c:v>1897</c:v>
                </c:pt>
                <c:pt idx="2">
                  <c:v>1734</c:v>
                </c:pt>
                <c:pt idx="3">
                  <c:v>1822</c:v>
                </c:pt>
                <c:pt idx="4">
                  <c:v>1784</c:v>
                </c:pt>
                <c:pt idx="5">
                  <c:v>1745</c:v>
                </c:pt>
                <c:pt idx="6">
                  <c:v>1597</c:v>
                </c:pt>
                <c:pt idx="7">
                  <c:v>1591</c:v>
                </c:pt>
                <c:pt idx="8">
                  <c:v>1499</c:v>
                </c:pt>
                <c:pt idx="9">
                  <c:v>1495</c:v>
                </c:pt>
                <c:pt idx="10">
                  <c:v>1410</c:v>
                </c:pt>
                <c:pt idx="11">
                  <c:v>1634</c:v>
                </c:pt>
                <c:pt idx="12">
                  <c:v>1874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6823</c:v>
                </c:pt>
                <c:pt idx="1">
                  <c:v>7211</c:v>
                </c:pt>
                <c:pt idx="2">
                  <c:v>7238</c:v>
                </c:pt>
                <c:pt idx="3">
                  <c:v>6966</c:v>
                </c:pt>
                <c:pt idx="4">
                  <c:v>6918</c:v>
                </c:pt>
                <c:pt idx="5">
                  <c:v>6956</c:v>
                </c:pt>
                <c:pt idx="6">
                  <c:v>6739</c:v>
                </c:pt>
                <c:pt idx="7">
                  <c:v>6918</c:v>
                </c:pt>
                <c:pt idx="8">
                  <c:v>6916</c:v>
                </c:pt>
                <c:pt idx="9">
                  <c:v>6743</c:v>
                </c:pt>
                <c:pt idx="10">
                  <c:v>6867</c:v>
                </c:pt>
                <c:pt idx="11">
                  <c:v>6840</c:v>
                </c:pt>
                <c:pt idx="12">
                  <c:v>6828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520256"/>
        <c:axId val="507464512"/>
      </c:lineChart>
      <c:catAx>
        <c:axId val="311520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464512"/>
        <c:crosses val="autoZero"/>
        <c:auto val="1"/>
        <c:lblAlgn val="ctr"/>
        <c:lblOffset val="100"/>
        <c:noMultiLvlLbl val="0"/>
      </c:catAx>
      <c:valAx>
        <c:axId val="507464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520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2.2200000000000001E-2</c:v>
                </c:pt>
                <c:pt idx="1">
                  <c:v>1.41E-2</c:v>
                </c:pt>
                <c:pt idx="2">
                  <c:v>1.43E-2</c:v>
                </c:pt>
                <c:pt idx="3">
                  <c:v>1.35E-2</c:v>
                </c:pt>
                <c:pt idx="4">
                  <c:v>1.34E-2</c:v>
                </c:pt>
                <c:pt idx="5">
                  <c:v>1.37E-2</c:v>
                </c:pt>
                <c:pt idx="6">
                  <c:v>1.54E-2</c:v>
                </c:pt>
                <c:pt idx="7">
                  <c:v>1.5800000000000002E-2</c:v>
                </c:pt>
                <c:pt idx="8">
                  <c:v>1.49E-2</c:v>
                </c:pt>
                <c:pt idx="9">
                  <c:v>1.4200000000000001E-2</c:v>
                </c:pt>
                <c:pt idx="10">
                  <c:v>1.0800000000000001E-2</c:v>
                </c:pt>
                <c:pt idx="11">
                  <c:v>1.0699999999999999E-2</c:v>
                </c:pt>
                <c:pt idx="12">
                  <c:v>1.4500000000000001E-2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6.1999999999999998E-3</c:v>
                </c:pt>
                <c:pt idx="1">
                  <c:v>6.3E-3</c:v>
                </c:pt>
                <c:pt idx="2">
                  <c:v>6.1000000000000004E-3</c:v>
                </c:pt>
                <c:pt idx="3">
                  <c:v>6.4000000000000003E-3</c:v>
                </c:pt>
                <c:pt idx="4">
                  <c:v>6.1000000000000004E-3</c:v>
                </c:pt>
                <c:pt idx="5">
                  <c:v>6.4000000000000003E-3</c:v>
                </c:pt>
                <c:pt idx="6">
                  <c:v>6.1999999999999998E-3</c:v>
                </c:pt>
                <c:pt idx="7">
                  <c:v>6.4000000000000003E-3</c:v>
                </c:pt>
                <c:pt idx="8">
                  <c:v>6.1999999999999998E-3</c:v>
                </c:pt>
                <c:pt idx="9">
                  <c:v>6.1999999999999998E-3</c:v>
                </c:pt>
                <c:pt idx="10">
                  <c:v>6.3E-3</c:v>
                </c:pt>
                <c:pt idx="11">
                  <c:v>6.1000000000000004E-3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1.7000000000000001E-2</c:v>
                </c:pt>
                <c:pt idx="1">
                  <c:v>8.5000000000000006E-3</c:v>
                </c:pt>
                <c:pt idx="2">
                  <c:v>8.6999999999999994E-3</c:v>
                </c:pt>
                <c:pt idx="3">
                  <c:v>7.7000000000000002E-3</c:v>
                </c:pt>
                <c:pt idx="4">
                  <c:v>7.6E-3</c:v>
                </c:pt>
                <c:pt idx="5">
                  <c:v>7.7000000000000002E-3</c:v>
                </c:pt>
                <c:pt idx="6">
                  <c:v>9.9000000000000008E-3</c:v>
                </c:pt>
                <c:pt idx="7">
                  <c:v>1.04E-2</c:v>
                </c:pt>
                <c:pt idx="8">
                  <c:v>9.4999999999999998E-3</c:v>
                </c:pt>
                <c:pt idx="9">
                  <c:v>8.5000000000000006E-3</c:v>
                </c:pt>
                <c:pt idx="10">
                  <c:v>5.0000000000000001E-3</c:v>
                </c:pt>
                <c:pt idx="11">
                  <c:v>5.1000000000000004E-3</c:v>
                </c:pt>
                <c:pt idx="12">
                  <c:v>8.8000000000000005E-3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1.9E-3</c:v>
                </c:pt>
                <c:pt idx="1">
                  <c:v>2E-3</c:v>
                </c:pt>
                <c:pt idx="2">
                  <c:v>1.9E-3</c:v>
                </c:pt>
                <c:pt idx="3">
                  <c:v>1.9E-3</c:v>
                </c:pt>
                <c:pt idx="4">
                  <c:v>1.9E-3</c:v>
                </c:pt>
                <c:pt idx="5">
                  <c:v>2.2000000000000001E-3</c:v>
                </c:pt>
                <c:pt idx="6">
                  <c:v>2.2000000000000001E-3</c:v>
                </c:pt>
                <c:pt idx="7">
                  <c:v>2.3E-3</c:v>
                </c:pt>
                <c:pt idx="8">
                  <c:v>2.3E-3</c:v>
                </c:pt>
                <c:pt idx="9">
                  <c:v>2.3999999999999998E-3</c:v>
                </c:pt>
                <c:pt idx="10">
                  <c:v>2.3999999999999998E-3</c:v>
                </c:pt>
                <c:pt idx="11">
                  <c:v>2.3999999999999998E-3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919104"/>
        <c:axId val="507466816"/>
      </c:lineChart>
      <c:catAx>
        <c:axId val="3119191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07466816"/>
        <c:crosses val="autoZero"/>
        <c:auto val="1"/>
        <c:lblAlgn val="ctr"/>
        <c:lblOffset val="100"/>
        <c:noMultiLvlLbl val="0"/>
      </c:catAx>
      <c:valAx>
        <c:axId val="507466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919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13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13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889000</xdr:colOff>
      <xdr:row>15</xdr:row>
      <xdr:rowOff>88900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889000" cy="10795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84</v>
      </c>
      <c r="F16" s="115" t="s">
        <v>241</v>
      </c>
      <c r="G16" s="118">
        <v>152109</v>
      </c>
      <c r="H16" s="121">
        <f t="shared" ref="H16:H22" si="0">IF(SUM($B$70:$B$75)&gt;0,G16/SUM($B$70:$B$75,0))</f>
        <v>6.6103566556616464E-2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238286</v>
      </c>
      <c r="H17" s="114">
        <f t="shared" si="0"/>
        <v>0.10355438836958963</v>
      </c>
    </row>
    <row r="18" spans="1:8" ht="15.75" x14ac:dyDescent="0.25">
      <c r="A18" s="68"/>
      <c r="B18" s="69">
        <f>C18+D18</f>
        <v>4690</v>
      </c>
      <c r="C18" s="69">
        <v>263</v>
      </c>
      <c r="D18" s="69">
        <v>4427</v>
      </c>
      <c r="F18" s="26" t="s">
        <v>244</v>
      </c>
      <c r="G18" s="119">
        <v>189088</v>
      </c>
      <c r="H18" s="114">
        <f t="shared" si="0"/>
        <v>8.2173909453467531E-2</v>
      </c>
    </row>
    <row r="19" spans="1:8" x14ac:dyDescent="0.2">
      <c r="A19" s="70"/>
      <c r="F19" s="26" t="s">
        <v>245</v>
      </c>
      <c r="G19" s="119">
        <v>292591</v>
      </c>
      <c r="H19" s="114">
        <f t="shared" si="0"/>
        <v>0.12715426859927398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58852</v>
      </c>
      <c r="H20" s="114">
        <f t="shared" si="0"/>
        <v>2.5575916605789218E-2</v>
      </c>
    </row>
    <row r="21" spans="1:8" ht="15.75" x14ac:dyDescent="0.25">
      <c r="A21" s="14" t="s">
        <v>485</v>
      </c>
      <c r="B21" s="10"/>
      <c r="C21" s="10"/>
      <c r="D21" s="11">
        <v>3070008</v>
      </c>
      <c r="F21" s="26" t="s">
        <v>247</v>
      </c>
      <c r="G21" s="119">
        <v>647933</v>
      </c>
      <c r="H21" s="114">
        <f t="shared" si="0"/>
        <v>0.28157888218138422</v>
      </c>
    </row>
    <row r="22" spans="1:8" ht="15.75" x14ac:dyDescent="0.25">
      <c r="A22" s="14" t="s">
        <v>486</v>
      </c>
      <c r="B22" s="10"/>
      <c r="C22" s="10"/>
      <c r="D22" s="12">
        <v>-2.0839999999999999E-3</v>
      </c>
      <c r="F22" s="26" t="s">
        <v>248</v>
      </c>
      <c r="G22" s="119">
        <v>874321</v>
      </c>
      <c r="H22" s="114">
        <f t="shared" si="0"/>
        <v>0.37996263479049536</v>
      </c>
    </row>
    <row r="23" spans="1:8" ht="15.75" x14ac:dyDescent="0.25">
      <c r="A23" s="9" t="s">
        <v>4</v>
      </c>
      <c r="B23" s="10"/>
      <c r="C23" s="10"/>
      <c r="D23" s="11">
        <v>852913</v>
      </c>
      <c r="F23" s="27" t="s">
        <v>249</v>
      </c>
      <c r="G23" s="117"/>
      <c r="H23" s="125">
        <v>9.3699999999999992</v>
      </c>
    </row>
    <row r="24" spans="1:8" ht="15.75" x14ac:dyDescent="0.25">
      <c r="A24" s="14" t="s">
        <v>5</v>
      </c>
      <c r="B24" s="10"/>
      <c r="C24" s="10"/>
      <c r="D24" s="11">
        <v>852605</v>
      </c>
      <c r="F24" s="27" t="s">
        <v>250</v>
      </c>
      <c r="G24" s="117"/>
      <c r="H24" s="125">
        <v>9.33</v>
      </c>
    </row>
    <row r="25" spans="1:8" ht="15.75" x14ac:dyDescent="0.25">
      <c r="A25" s="9" t="s">
        <v>6</v>
      </c>
      <c r="B25" s="10"/>
      <c r="C25" s="10"/>
      <c r="D25" s="11">
        <v>1505483</v>
      </c>
      <c r="F25" s="27" t="s">
        <v>251</v>
      </c>
      <c r="G25" s="117"/>
      <c r="H25" s="125">
        <v>9.42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8396.5499999999993</v>
      </c>
      <c r="F28" s="26" t="s">
        <v>252</v>
      </c>
      <c r="G28" s="119">
        <v>2145381</v>
      </c>
      <c r="H28" s="114">
        <f t="shared" ref="H28:H34" si="1">IF($B$58&gt;0,G28/$B$58,0)</f>
        <v>0.6988193516108101</v>
      </c>
    </row>
    <row r="29" spans="1:8" ht="15.75" x14ac:dyDescent="0.25">
      <c r="A29" s="9" t="s">
        <v>10</v>
      </c>
      <c r="B29" s="16"/>
      <c r="C29" s="127">
        <v>6148.22</v>
      </c>
      <c r="F29" s="115" t="s">
        <v>254</v>
      </c>
      <c r="G29" s="118">
        <v>924627</v>
      </c>
      <c r="H29" s="121">
        <f t="shared" si="1"/>
        <v>0.30118064838918984</v>
      </c>
    </row>
    <row r="30" spans="1:8" ht="15.75" x14ac:dyDescent="0.25">
      <c r="A30" s="9" t="s">
        <v>69</v>
      </c>
      <c r="B30" s="16"/>
      <c r="C30" s="127">
        <v>1851.75</v>
      </c>
      <c r="F30" s="26" t="s">
        <v>255</v>
      </c>
      <c r="G30" s="119">
        <v>245429</v>
      </c>
      <c r="H30" s="114">
        <f t="shared" si="1"/>
        <v>7.9944091350902011E-2</v>
      </c>
    </row>
    <row r="31" spans="1:8" ht="15.75" x14ac:dyDescent="0.25">
      <c r="A31" s="9" t="s">
        <v>70</v>
      </c>
      <c r="B31" s="16"/>
      <c r="C31" s="127">
        <v>2399.4899999999998</v>
      </c>
      <c r="F31" s="26" t="s">
        <v>256</v>
      </c>
      <c r="G31" s="119">
        <v>341237</v>
      </c>
      <c r="H31" s="114">
        <f t="shared" si="1"/>
        <v>0.11115182761738732</v>
      </c>
    </row>
    <row r="32" spans="1:8" ht="15.75" x14ac:dyDescent="0.25">
      <c r="A32" s="9" t="s">
        <v>11</v>
      </c>
      <c r="B32" s="16"/>
      <c r="C32" s="127">
        <v>2809.19</v>
      </c>
      <c r="F32" s="26" t="s">
        <v>257</v>
      </c>
      <c r="G32" s="119">
        <v>48866</v>
      </c>
      <c r="H32" s="114">
        <f t="shared" si="1"/>
        <v>1.5917222365544326E-2</v>
      </c>
    </row>
    <row r="33" spans="1:8" ht="15.75" x14ac:dyDescent="0.25">
      <c r="A33" s="9" t="s">
        <v>72</v>
      </c>
      <c r="B33" s="16"/>
      <c r="C33" s="127">
        <v>5677.67</v>
      </c>
      <c r="F33" s="26" t="s">
        <v>258</v>
      </c>
      <c r="G33" s="119">
        <v>132077</v>
      </c>
      <c r="H33" s="114">
        <f t="shared" si="1"/>
        <v>4.3021711995538774E-2</v>
      </c>
    </row>
    <row r="34" spans="1:8" ht="15.75" x14ac:dyDescent="0.25">
      <c r="A34" s="9" t="s">
        <v>239</v>
      </c>
      <c r="B34" s="16"/>
      <c r="C34" s="127">
        <v>3817.14</v>
      </c>
      <c r="F34" s="26" t="s">
        <v>259</v>
      </c>
      <c r="G34" s="119">
        <v>157018</v>
      </c>
      <c r="H34" s="114">
        <f t="shared" si="1"/>
        <v>5.1145795059817437E-2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2.8872999999999999E-2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2.5225000000000001E-2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6.2301000000000002E-2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7.6957999999999999E-2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0.26134499999999999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0.39904000000000001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0.146258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17.764298625210699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1888358</v>
      </c>
      <c r="C54" s="22">
        <f>+B54-D54</f>
        <v>904838</v>
      </c>
      <c r="D54" s="22">
        <f>ROUND(B54/(E54+1),0)</f>
        <v>983520</v>
      </c>
      <c r="E54" s="122">
        <v>0.92</v>
      </c>
      <c r="F54" s="20"/>
      <c r="I54" s="1"/>
    </row>
    <row r="55" spans="1:9" x14ac:dyDescent="0.2">
      <c r="A55" s="18">
        <v>2000</v>
      </c>
      <c r="B55" s="19">
        <v>2235591</v>
      </c>
      <c r="C55" s="19">
        <f>+B55-D55</f>
        <v>1077254</v>
      </c>
      <c r="D55" s="19">
        <f>ROUND(B55/(E55+1),0)</f>
        <v>1158337</v>
      </c>
      <c r="E55" s="123">
        <v>0.93</v>
      </c>
      <c r="F55" s="24">
        <v>1.7023E-2</v>
      </c>
      <c r="I55" s="1"/>
    </row>
    <row r="56" spans="1:9" x14ac:dyDescent="0.2">
      <c r="A56" s="21">
        <v>2010</v>
      </c>
      <c r="B56" s="22">
        <v>2665018</v>
      </c>
      <c r="C56" s="22">
        <f>+B56-D56</f>
        <v>1284180</v>
      </c>
      <c r="D56" s="22">
        <f>ROUND(B56/(E56+1),0)</f>
        <v>1380838</v>
      </c>
      <c r="E56" s="122">
        <v>0.93</v>
      </c>
      <c r="F56" s="23">
        <v>1.7725999999999999E-2</v>
      </c>
      <c r="I56" s="1"/>
    </row>
    <row r="57" spans="1:9" x14ac:dyDescent="0.2">
      <c r="A57" s="18">
        <v>2020</v>
      </c>
      <c r="B57" s="19">
        <v>3082841</v>
      </c>
      <c r="C57" s="19">
        <f>+B57-D57</f>
        <v>1485514</v>
      </c>
      <c r="D57" s="19">
        <f>ROUND(B57/(E57+1),0)</f>
        <v>1597327</v>
      </c>
      <c r="E57" s="123">
        <v>0.93</v>
      </c>
      <c r="F57" s="24">
        <v>1.4671E-2</v>
      </c>
      <c r="I57" s="1"/>
    </row>
    <row r="58" spans="1:9" ht="15.75" x14ac:dyDescent="0.25">
      <c r="A58" s="90">
        <v>2022</v>
      </c>
      <c r="B58" s="91">
        <f>C58+D58</f>
        <v>3070008</v>
      </c>
      <c r="C58" s="91">
        <v>1475467</v>
      </c>
      <c r="D58" s="91">
        <v>1594541</v>
      </c>
      <c r="E58" s="124">
        <v>0.9253239647020679</v>
      </c>
      <c r="F58" s="92">
        <v>-2.0839999999999999E-3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8.73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50.99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14.64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57.91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283053</v>
      </c>
      <c r="C68" s="34">
        <v>140557</v>
      </c>
      <c r="D68" s="35">
        <v>142496</v>
      </c>
      <c r="I68" s="1"/>
    </row>
    <row r="69" spans="1:9" ht="15.75" x14ac:dyDescent="0.25">
      <c r="A69" s="18" t="s">
        <v>23</v>
      </c>
      <c r="B69" s="11">
        <f t="shared" si="2"/>
        <v>485884</v>
      </c>
      <c r="C69" s="34">
        <v>256352</v>
      </c>
      <c r="D69" s="35">
        <v>229532</v>
      </c>
      <c r="I69" s="1"/>
    </row>
    <row r="70" spans="1:9" ht="15.75" x14ac:dyDescent="0.25">
      <c r="A70" s="18" t="s">
        <v>24</v>
      </c>
      <c r="B70" s="11">
        <f t="shared" si="2"/>
        <v>165723</v>
      </c>
      <c r="C70" s="34">
        <v>85247</v>
      </c>
      <c r="D70" s="35">
        <v>80476</v>
      </c>
      <c r="I70" s="1"/>
    </row>
    <row r="71" spans="1:9" ht="15.75" x14ac:dyDescent="0.25">
      <c r="A71" s="18" t="s">
        <v>25</v>
      </c>
      <c r="B71" s="11">
        <f t="shared" si="2"/>
        <v>354059</v>
      </c>
      <c r="C71" s="34">
        <v>175094</v>
      </c>
      <c r="D71" s="35">
        <v>178965</v>
      </c>
      <c r="I71" s="1"/>
    </row>
    <row r="72" spans="1:9" ht="15.75" x14ac:dyDescent="0.25">
      <c r="A72" s="36" t="s">
        <v>81</v>
      </c>
      <c r="B72" s="11">
        <f t="shared" si="2"/>
        <v>536885</v>
      </c>
      <c r="C72" s="34">
        <v>251492</v>
      </c>
      <c r="D72" s="35">
        <v>285393</v>
      </c>
      <c r="I72" s="1"/>
    </row>
    <row r="73" spans="1:9" ht="15.75" x14ac:dyDescent="0.25">
      <c r="A73" s="36" t="s">
        <v>82</v>
      </c>
      <c r="B73" s="11">
        <f>C73+D73</f>
        <v>443352</v>
      </c>
      <c r="C73" s="34">
        <v>212233</v>
      </c>
      <c r="D73" s="35">
        <v>231119</v>
      </c>
      <c r="I73" s="1"/>
    </row>
    <row r="74" spans="1:9" ht="15.75" x14ac:dyDescent="0.25">
      <c r="A74" s="36" t="s">
        <v>83</v>
      </c>
      <c r="B74" s="11">
        <f>C74+D74</f>
        <v>411412</v>
      </c>
      <c r="C74" s="34">
        <v>181299</v>
      </c>
      <c r="D74" s="35">
        <v>230113</v>
      </c>
      <c r="I74" s="1"/>
    </row>
    <row r="75" spans="1:9" ht="15.75" x14ac:dyDescent="0.25">
      <c r="A75" s="18" t="s">
        <v>26</v>
      </c>
      <c r="B75" s="11">
        <f t="shared" si="2"/>
        <v>389640</v>
      </c>
      <c r="C75" s="34">
        <v>173193</v>
      </c>
      <c r="D75" s="35">
        <v>216447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852913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3.6</v>
      </c>
      <c r="F95" s="130" t="s">
        <v>261</v>
      </c>
      <c r="G95" s="129"/>
      <c r="H95" s="11">
        <v>703460</v>
      </c>
      <c r="I95" s="12">
        <f>IF(AND($C$94&gt;0,$C$94&lt;&gt;"N/D")=TRUE,H95/$C$94,0)</f>
        <v>0.82477345286096004</v>
      </c>
    </row>
    <row r="96" spans="1:9" ht="15.75" x14ac:dyDescent="0.25">
      <c r="F96" s="130" t="s">
        <v>262</v>
      </c>
      <c r="G96" s="129"/>
      <c r="H96" s="11">
        <v>510410</v>
      </c>
      <c r="I96" s="12">
        <f t="shared" ref="I96:I109" si="3">IF(AND($C$94&gt;0,$C$94&lt;&gt;"N/D")=TRUE,H96/$C$94,0)</f>
        <v>0.59843149301276921</v>
      </c>
    </row>
    <row r="97" spans="1:9" ht="15.75" x14ac:dyDescent="0.25">
      <c r="F97" s="128" t="s">
        <v>265</v>
      </c>
      <c r="G97" s="129"/>
      <c r="H97" s="11">
        <v>294878</v>
      </c>
      <c r="I97" s="12">
        <f t="shared" si="3"/>
        <v>0.3457304555095303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376152</v>
      </c>
      <c r="I98" s="12">
        <f t="shared" si="3"/>
        <v>0.44102036198299238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85549</v>
      </c>
      <c r="I99" s="12">
        <f t="shared" si="3"/>
        <v>0.10030214101555493</v>
      </c>
    </row>
    <row r="100" spans="1:9" ht="15.75" x14ac:dyDescent="0.25">
      <c r="A100" s="43" t="s">
        <v>31</v>
      </c>
      <c r="B100" s="11">
        <v>592034</v>
      </c>
      <c r="C100" s="12">
        <f>IF(AND($C$94&gt;0,$C$94&lt;&gt;"N/D")=TRUE,B100/$C$94,0)</f>
        <v>0.69413175786979442</v>
      </c>
      <c r="F100" s="128" t="s">
        <v>268</v>
      </c>
      <c r="G100" s="129"/>
      <c r="H100" s="11">
        <v>191157</v>
      </c>
      <c r="I100" s="12">
        <f t="shared" si="3"/>
        <v>0.22412250721937643</v>
      </c>
    </row>
    <row r="101" spans="1:9" ht="15.75" x14ac:dyDescent="0.25">
      <c r="A101" s="43" t="s">
        <v>32</v>
      </c>
      <c r="B101" s="11">
        <v>91607</v>
      </c>
      <c r="C101" s="12">
        <f>IF(AND($C$94&gt;0,$C$94&lt;&gt;"N/D")=TRUE,B101/$C$94,0)</f>
        <v>0.10740485840877088</v>
      </c>
      <c r="F101" s="128" t="s">
        <v>269</v>
      </c>
      <c r="G101" s="129"/>
      <c r="H101" s="11">
        <v>576046</v>
      </c>
      <c r="I101" s="12">
        <f t="shared" si="3"/>
        <v>0.67538658690862963</v>
      </c>
    </row>
    <row r="102" spans="1:9" ht="15.75" x14ac:dyDescent="0.25">
      <c r="A102" s="43" t="s">
        <v>33</v>
      </c>
      <c r="B102" s="11">
        <v>90612</v>
      </c>
      <c r="C102" s="12">
        <f>IF(AND($C$94&gt;0,$C$94&lt;&gt;"N/D")=TRUE,B102/$C$94,0)</f>
        <v>0.10623826814692706</v>
      </c>
      <c r="F102" s="128" t="s">
        <v>270</v>
      </c>
      <c r="G102" s="129"/>
      <c r="H102" s="11">
        <v>754626</v>
      </c>
      <c r="I102" s="12">
        <f t="shared" si="3"/>
        <v>0.88476315872779521</v>
      </c>
    </row>
    <row r="103" spans="1:9" ht="15.75" x14ac:dyDescent="0.25">
      <c r="A103" s="43" t="s">
        <v>34</v>
      </c>
      <c r="B103" s="11">
        <v>78660</v>
      </c>
      <c r="C103" s="12">
        <f>IF(AND($C$94&gt;0,$C$94&lt;&gt;"N/D")=TRUE,B103/$C$94,0)</f>
        <v>9.2225115574507605E-2</v>
      </c>
      <c r="F103" s="128" t="s">
        <v>271</v>
      </c>
      <c r="G103" s="129"/>
      <c r="H103" s="11">
        <v>258875</v>
      </c>
      <c r="I103" s="12">
        <f t="shared" si="3"/>
        <v>0.30351864727117539</v>
      </c>
    </row>
    <row r="104" spans="1:9" ht="15.75" x14ac:dyDescent="0.25">
      <c r="F104" s="128" t="s">
        <v>272</v>
      </c>
      <c r="G104" s="129"/>
      <c r="H104" s="11">
        <v>208666</v>
      </c>
      <c r="I104" s="12">
        <f t="shared" si="3"/>
        <v>0.2446509784702543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723207</v>
      </c>
      <c r="I105" s="12">
        <f t="shared" si="3"/>
        <v>0.84792587286159316</v>
      </c>
    </row>
    <row r="106" spans="1:9" ht="15.75" x14ac:dyDescent="0.25">
      <c r="A106" s="40" t="s">
        <v>37</v>
      </c>
      <c r="B106" s="10"/>
      <c r="C106" s="16"/>
      <c r="D106" s="11">
        <v>852605</v>
      </c>
      <c r="F106" s="128" t="s">
        <v>264</v>
      </c>
      <c r="G106" s="129"/>
      <c r="H106" s="11">
        <v>329587</v>
      </c>
      <c r="I106" s="12">
        <f t="shared" si="3"/>
        <v>0.38642511018122599</v>
      </c>
    </row>
    <row r="107" spans="1:9" ht="15.75" x14ac:dyDescent="0.25">
      <c r="A107" s="44" t="s">
        <v>38</v>
      </c>
      <c r="B107" s="28"/>
      <c r="C107" s="45"/>
      <c r="D107" s="126">
        <v>42111.13</v>
      </c>
      <c r="F107" s="128" t="s">
        <v>274</v>
      </c>
      <c r="G107" s="129"/>
      <c r="H107" s="11">
        <v>375554</v>
      </c>
      <c r="I107" s="12">
        <f t="shared" si="3"/>
        <v>0.44031923537336165</v>
      </c>
    </row>
    <row r="108" spans="1:9" ht="15.75" x14ac:dyDescent="0.25">
      <c r="A108" s="26" t="s">
        <v>218</v>
      </c>
      <c r="B108" s="10"/>
      <c r="C108" s="16"/>
      <c r="D108" s="127">
        <v>11697.54</v>
      </c>
      <c r="F108" s="128" t="s">
        <v>275</v>
      </c>
      <c r="G108" s="129"/>
      <c r="H108" s="11">
        <v>94802</v>
      </c>
      <c r="I108" s="12">
        <f t="shared" si="3"/>
        <v>0.11115084422444024</v>
      </c>
    </row>
    <row r="109" spans="1:9" ht="15.75" x14ac:dyDescent="0.25">
      <c r="F109" s="128" t="s">
        <v>276</v>
      </c>
      <c r="G109" s="129"/>
      <c r="H109" s="11">
        <v>63939</v>
      </c>
      <c r="I109" s="12">
        <f t="shared" si="3"/>
        <v>7.4965441961841364E-2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140560</v>
      </c>
      <c r="C112" s="12">
        <f>IF(AND($D$106&gt;0,$D$106&lt;&gt;"N/D")=TRUE,B112/$D$106,0)</f>
        <v>0.16485946012514588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365792</v>
      </c>
      <c r="C113" s="12">
        <f t="shared" ref="C113:C118" si="4">IF(AND($D$106&gt;0,$D$106&lt;&gt;"N/D")=TRUE,B113/$D$106,0)</f>
        <v>0.42902868268424416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199187</v>
      </c>
      <c r="C114" s="12">
        <f t="shared" si="4"/>
        <v>0.23362166536672901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77110</v>
      </c>
      <c r="C115" s="12">
        <f t="shared" si="4"/>
        <v>9.0440473607356284E-2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46750</v>
      </c>
      <c r="C116" s="12">
        <f t="shared" si="4"/>
        <v>5.4831956181350096E-2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5640</v>
      </c>
      <c r="C117" s="12">
        <f t="shared" si="4"/>
        <v>6.6150210238035195E-3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17566</v>
      </c>
      <c r="C118" s="12">
        <f t="shared" si="4"/>
        <v>2.0602741011371033E-2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1505483</v>
      </c>
      <c r="C135" s="133">
        <f>C136+C137</f>
        <v>1</v>
      </c>
      <c r="G135" s="49" t="s">
        <v>277</v>
      </c>
      <c r="H135" s="131">
        <f>SUM(H136:H138)</f>
        <v>957560</v>
      </c>
      <c r="I135" s="132">
        <f>SUM(I136:I138)</f>
        <v>1</v>
      </c>
    </row>
    <row r="136" spans="1:9" ht="15.75" x14ac:dyDescent="0.25">
      <c r="A136" s="50" t="s">
        <v>75</v>
      </c>
      <c r="B136" s="11">
        <v>1477047</v>
      </c>
      <c r="C136" s="24">
        <f>IF(AND($B$135&gt;0,$B$135&lt;&gt;"N/D")=TRUE,B136/$B$135,0)</f>
        <v>0.98111170966394179</v>
      </c>
      <c r="G136" s="50" t="s">
        <v>101</v>
      </c>
      <c r="H136" s="11">
        <v>453057</v>
      </c>
      <c r="I136" s="24">
        <f>IF(H135&gt;0,H136/$H$135,0)</f>
        <v>0.47313693136722501</v>
      </c>
    </row>
    <row r="137" spans="1:9" ht="15.75" x14ac:dyDescent="0.25">
      <c r="A137" s="50" t="s">
        <v>76</v>
      </c>
      <c r="B137" s="11">
        <v>28436</v>
      </c>
      <c r="C137" s="24">
        <f>IF(AND($B$135&gt;0,$B$135&lt;&gt;"N/D")=TRUE,B137/$B$135,0)</f>
        <v>1.8888290336058263E-2</v>
      </c>
      <c r="G137" s="50" t="s">
        <v>278</v>
      </c>
      <c r="H137" s="11">
        <v>298036</v>
      </c>
      <c r="I137" s="24">
        <f>IF(H136&gt;0,H137/$H$135,0)</f>
        <v>0.31124524833952966</v>
      </c>
    </row>
    <row r="138" spans="1:9" ht="15.75" x14ac:dyDescent="0.25">
      <c r="G138" s="50" t="s">
        <v>279</v>
      </c>
      <c r="H138" s="11">
        <v>206467</v>
      </c>
      <c r="I138" s="24">
        <f>IF(H137&gt;0,H138/$H$135,0)</f>
        <v>0.21561782029324533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155442</v>
      </c>
      <c r="C141" s="24">
        <f t="shared" ref="C141:C146" si="6">IF(AND($B$136&gt;0,$B$136&lt;&gt;"N/D")=TRUE,B141/$B$136,0)</f>
        <v>0.1052383573440791</v>
      </c>
      <c r="G141" s="26" t="s">
        <v>281</v>
      </c>
      <c r="H141" s="119">
        <v>913532</v>
      </c>
      <c r="I141" s="114">
        <f t="shared" ref="I141:I148" si="7">IF($B$58&gt;0,H141/$B$58,0)</f>
        <v>0.2975666512921139</v>
      </c>
    </row>
    <row r="142" spans="1:9" ht="15.75" x14ac:dyDescent="0.25">
      <c r="A142" s="43" t="s">
        <v>51</v>
      </c>
      <c r="B142" s="11">
        <v>901339</v>
      </c>
      <c r="C142" s="24">
        <f t="shared" si="6"/>
        <v>0.61023041243778975</v>
      </c>
      <c r="G142" s="116" t="s">
        <v>282</v>
      </c>
      <c r="H142" s="118">
        <f>SUM(H143:H148)</f>
        <v>2156476</v>
      </c>
      <c r="I142" s="121">
        <f t="shared" si="7"/>
        <v>0.7024333487078861</v>
      </c>
    </row>
    <row r="143" spans="1:9" ht="15.75" x14ac:dyDescent="0.25">
      <c r="A143" s="43" t="s">
        <v>52</v>
      </c>
      <c r="B143" s="11">
        <v>135071</v>
      </c>
      <c r="C143" s="24">
        <f t="shared" si="6"/>
        <v>9.144664997119252E-2</v>
      </c>
      <c r="G143" s="26" t="s">
        <v>288</v>
      </c>
      <c r="H143" s="119">
        <v>44965</v>
      </c>
      <c r="I143" s="114">
        <f t="shared" si="7"/>
        <v>1.4646541637676515E-2</v>
      </c>
    </row>
    <row r="144" spans="1:9" ht="15.75" x14ac:dyDescent="0.25">
      <c r="A144" s="43" t="s">
        <v>53</v>
      </c>
      <c r="B144" s="11">
        <v>285195</v>
      </c>
      <c r="C144" s="24">
        <f t="shared" si="6"/>
        <v>0.19308458024693864</v>
      </c>
      <c r="G144" s="26" t="s">
        <v>283</v>
      </c>
      <c r="H144" s="119">
        <v>738858</v>
      </c>
      <c r="I144" s="114">
        <f t="shared" si="7"/>
        <v>0.24066973115379503</v>
      </c>
    </row>
    <row r="145" spans="1:9" ht="15.75" x14ac:dyDescent="0.25">
      <c r="A145" s="25" t="s">
        <v>14</v>
      </c>
      <c r="B145" s="31">
        <v>862268</v>
      </c>
      <c r="C145" s="32">
        <f t="shared" si="6"/>
        <v>0.5837783090179256</v>
      </c>
      <c r="D145" s="52"/>
      <c r="G145" s="26" t="s">
        <v>284</v>
      </c>
      <c r="H145" s="119">
        <v>230089</v>
      </c>
      <c r="I145" s="114">
        <f t="shared" si="7"/>
        <v>7.4947361700686124E-2</v>
      </c>
    </row>
    <row r="146" spans="1:9" ht="15.75" x14ac:dyDescent="0.25">
      <c r="A146" s="25" t="s">
        <v>15</v>
      </c>
      <c r="B146" s="31">
        <v>614779</v>
      </c>
      <c r="C146" s="32">
        <f t="shared" si="6"/>
        <v>0.41622169098207434</v>
      </c>
      <c r="G146" s="26" t="s">
        <v>285</v>
      </c>
      <c r="H146" s="119">
        <v>33888</v>
      </c>
      <c r="I146" s="114">
        <f t="shared" si="7"/>
        <v>1.103840771750432E-2</v>
      </c>
    </row>
    <row r="147" spans="1:9" x14ac:dyDescent="0.2">
      <c r="G147" s="26" t="s">
        <v>286</v>
      </c>
      <c r="H147" s="119">
        <v>1086129</v>
      </c>
      <c r="I147" s="114">
        <f t="shared" si="7"/>
        <v>0.35378702596214734</v>
      </c>
    </row>
    <row r="148" spans="1:9" x14ac:dyDescent="0.2">
      <c r="G148" s="26" t="s">
        <v>287</v>
      </c>
      <c r="H148" s="119">
        <v>22547</v>
      </c>
      <c r="I148" s="114">
        <f t="shared" si="7"/>
        <v>7.3442805360767792E-3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8898.08</v>
      </c>
      <c r="E162" s="24">
        <f>IF(AND($D$107&gt;0,$D$107&lt;&gt;"N/D")=TRUE,D162/$D$107,0)</f>
        <v>0.2112999579921033</v>
      </c>
    </row>
    <row r="163" spans="1:9" ht="15.75" x14ac:dyDescent="0.2">
      <c r="A163" s="56" t="s">
        <v>55</v>
      </c>
      <c r="B163" s="28"/>
      <c r="C163" s="45"/>
      <c r="D163" s="57">
        <v>2088.71</v>
      </c>
      <c r="E163" s="23">
        <f t="shared" ref="E163:E173" si="8">IF(AND($D$107&gt;0,$D$107&lt;&gt;"N/D")=TRUE,D163/$D$107,0)</f>
        <v>4.9599951366776439E-2</v>
      </c>
    </row>
    <row r="164" spans="1:9" ht="15.75" x14ac:dyDescent="0.2">
      <c r="A164" s="51" t="s">
        <v>56</v>
      </c>
      <c r="B164" s="10"/>
      <c r="C164" s="16"/>
      <c r="D164" s="55">
        <v>3663.67</v>
      </c>
      <c r="E164" s="24">
        <f t="shared" si="8"/>
        <v>8.7000040131908124E-2</v>
      </c>
    </row>
    <row r="165" spans="1:9" ht="15.75" x14ac:dyDescent="0.2">
      <c r="A165" s="56" t="s">
        <v>57</v>
      </c>
      <c r="B165" s="28"/>
      <c r="C165" s="45"/>
      <c r="D165" s="57">
        <v>2012.91</v>
      </c>
      <c r="E165" s="23">
        <f t="shared" si="8"/>
        <v>4.779995217416394E-2</v>
      </c>
    </row>
    <row r="166" spans="1:9" ht="15.75" x14ac:dyDescent="0.2">
      <c r="A166" s="51" t="s">
        <v>58</v>
      </c>
      <c r="B166" s="10"/>
      <c r="C166" s="16"/>
      <c r="D166" s="55">
        <v>939.08</v>
      </c>
      <c r="E166" s="24">
        <f t="shared" si="8"/>
        <v>2.2300042767790844E-2</v>
      </c>
    </row>
    <row r="167" spans="1:9" ht="15.75" x14ac:dyDescent="0.2">
      <c r="A167" s="56" t="s">
        <v>59</v>
      </c>
      <c r="B167" s="28"/>
      <c r="C167" s="45"/>
      <c r="D167" s="57">
        <v>4446.9399999999996</v>
      </c>
      <c r="E167" s="23">
        <f t="shared" si="8"/>
        <v>0.10560011094454126</v>
      </c>
    </row>
    <row r="168" spans="1:9" ht="15.75" x14ac:dyDescent="0.2">
      <c r="A168" s="51" t="s">
        <v>63</v>
      </c>
      <c r="B168" s="10"/>
      <c r="C168" s="16"/>
      <c r="D168" s="55">
        <v>3571.02</v>
      </c>
      <c r="E168" s="24">
        <f t="shared" si="8"/>
        <v>8.4799909192652873E-2</v>
      </c>
    </row>
    <row r="169" spans="1:9" ht="15.75" x14ac:dyDescent="0.2">
      <c r="A169" s="56" t="s">
        <v>64</v>
      </c>
      <c r="B169" s="28"/>
      <c r="C169" s="45"/>
      <c r="D169" s="57">
        <v>2033.97</v>
      </c>
      <c r="E169" s="23">
        <f t="shared" si="8"/>
        <v>4.8300057490739387E-2</v>
      </c>
    </row>
    <row r="170" spans="1:9" ht="15.75" x14ac:dyDescent="0.2">
      <c r="A170" s="51" t="s">
        <v>65</v>
      </c>
      <c r="B170" s="10"/>
      <c r="C170" s="16"/>
      <c r="D170" s="55">
        <v>2644.58</v>
      </c>
      <c r="E170" s="24">
        <f t="shared" si="8"/>
        <v>6.280002460157208E-2</v>
      </c>
    </row>
    <row r="171" spans="1:9" ht="15.75" x14ac:dyDescent="0.2">
      <c r="A171" s="56" t="s">
        <v>66</v>
      </c>
      <c r="B171" s="28"/>
      <c r="C171" s="45"/>
      <c r="D171" s="57">
        <v>1334.92</v>
      </c>
      <c r="E171" s="23">
        <f t="shared" si="8"/>
        <v>3.1699933010584144E-2</v>
      </c>
    </row>
    <row r="172" spans="1:9" ht="15.75" x14ac:dyDescent="0.2">
      <c r="A172" s="51" t="s">
        <v>67</v>
      </c>
      <c r="B172" s="10"/>
      <c r="C172" s="16"/>
      <c r="D172" s="55">
        <v>463.22</v>
      </c>
      <c r="E172" s="24">
        <f t="shared" si="8"/>
        <v>1.0999942295540396E-2</v>
      </c>
    </row>
    <row r="173" spans="1:9" ht="15.75" x14ac:dyDescent="0.2">
      <c r="A173" s="56" t="s">
        <v>68</v>
      </c>
      <c r="B173" s="28"/>
      <c r="C173" s="45"/>
      <c r="D173" s="57">
        <v>10014.030000000001</v>
      </c>
      <c r="E173" s="23">
        <f t="shared" si="8"/>
        <v>0.23780007803162731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116273</v>
      </c>
      <c r="E177" s="78">
        <v>141593</v>
      </c>
      <c r="F177" s="79">
        <v>6716</v>
      </c>
      <c r="G177" s="79">
        <v>3163906.91</v>
      </c>
      <c r="H177" s="80">
        <v>1.1200000000000001</v>
      </c>
    </row>
    <row r="178" spans="1:8" x14ac:dyDescent="0.2">
      <c r="A178" s="214" t="s">
        <v>195</v>
      </c>
      <c r="B178" s="215"/>
      <c r="C178" s="216"/>
      <c r="D178" s="58">
        <v>118</v>
      </c>
      <c r="E178" s="58">
        <v>58</v>
      </c>
      <c r="F178" s="59">
        <v>1809</v>
      </c>
      <c r="G178" s="59">
        <v>340737.18</v>
      </c>
      <c r="H178" s="76">
        <v>1.0713999999999999</v>
      </c>
    </row>
    <row r="179" spans="1:8" ht="15" customHeight="1" x14ac:dyDescent="0.2">
      <c r="A179" s="225" t="s">
        <v>196</v>
      </c>
      <c r="B179" s="226"/>
      <c r="C179" s="227"/>
      <c r="D179" s="60">
        <v>90</v>
      </c>
      <c r="E179" s="60">
        <v>1460</v>
      </c>
      <c r="F179" s="61">
        <v>12074</v>
      </c>
      <c r="G179" s="61">
        <v>13990037.390000001</v>
      </c>
      <c r="H179" s="77">
        <v>0.14330000000000001</v>
      </c>
    </row>
    <row r="180" spans="1:8" ht="15" customHeight="1" x14ac:dyDescent="0.2">
      <c r="A180" s="214" t="s">
        <v>197</v>
      </c>
      <c r="B180" s="215"/>
      <c r="C180" s="216"/>
      <c r="D180" s="58">
        <v>6</v>
      </c>
      <c r="E180" s="58">
        <v>76</v>
      </c>
      <c r="F180" s="59">
        <v>5366</v>
      </c>
      <c r="G180" s="59">
        <v>4946060.5199999996</v>
      </c>
      <c r="H180" s="76">
        <v>1.0541</v>
      </c>
    </row>
    <row r="181" spans="1:8" ht="15" customHeight="1" x14ac:dyDescent="0.2">
      <c r="A181" s="225" t="s">
        <v>93</v>
      </c>
      <c r="B181" s="226"/>
      <c r="C181" s="227"/>
      <c r="D181" s="60">
        <v>14316</v>
      </c>
      <c r="E181" s="60">
        <v>41802</v>
      </c>
      <c r="F181" s="61">
        <v>13311</v>
      </c>
      <c r="G181" s="61">
        <v>21583299.68</v>
      </c>
      <c r="H181" s="77">
        <v>0.86770000000000003</v>
      </c>
    </row>
    <row r="182" spans="1:8" ht="15" customHeight="1" x14ac:dyDescent="0.2">
      <c r="A182" s="214" t="s">
        <v>92</v>
      </c>
      <c r="B182" s="215"/>
      <c r="C182" s="216"/>
      <c r="D182" s="58">
        <v>323</v>
      </c>
      <c r="E182" s="58">
        <v>5623</v>
      </c>
      <c r="F182" s="59">
        <v>3895</v>
      </c>
      <c r="G182" s="59">
        <v>15707162.35</v>
      </c>
      <c r="H182" s="76">
        <v>0.15629999999999999</v>
      </c>
    </row>
    <row r="183" spans="1:8" ht="15" customHeight="1" x14ac:dyDescent="0.2">
      <c r="A183" s="225" t="s">
        <v>94</v>
      </c>
      <c r="B183" s="226"/>
      <c r="C183" s="227"/>
      <c r="D183" s="60">
        <v>3116</v>
      </c>
      <c r="E183" s="60">
        <v>7732</v>
      </c>
      <c r="F183" s="61">
        <v>9769</v>
      </c>
      <c r="G183" s="61">
        <v>4370197.71</v>
      </c>
      <c r="H183" s="77">
        <v>0.45119999999999999</v>
      </c>
    </row>
    <row r="184" spans="1:8" ht="15" customHeight="1" x14ac:dyDescent="0.2">
      <c r="A184" s="214" t="s">
        <v>95</v>
      </c>
      <c r="B184" s="215"/>
      <c r="C184" s="216"/>
      <c r="D184" s="58">
        <v>53300</v>
      </c>
      <c r="E184" s="58">
        <v>24742</v>
      </c>
      <c r="F184" s="59">
        <v>2932</v>
      </c>
      <c r="G184" s="59">
        <v>293360.65000000002</v>
      </c>
      <c r="H184" s="76">
        <v>1.7548999999999999</v>
      </c>
    </row>
    <row r="185" spans="1:8" ht="15" customHeight="1" x14ac:dyDescent="0.2">
      <c r="A185" s="225" t="s">
        <v>199</v>
      </c>
      <c r="B185" s="226"/>
      <c r="C185" s="227"/>
      <c r="D185" s="60">
        <v>14578</v>
      </c>
      <c r="E185" s="60">
        <v>12590</v>
      </c>
      <c r="F185" s="61">
        <v>2024</v>
      </c>
      <c r="G185" s="61">
        <v>353053.31</v>
      </c>
      <c r="H185" s="77">
        <v>2.3105000000000002</v>
      </c>
    </row>
    <row r="186" spans="1:8" ht="15" customHeight="1" x14ac:dyDescent="0.2">
      <c r="A186" s="214" t="s">
        <v>200</v>
      </c>
      <c r="B186" s="215"/>
      <c r="C186" s="216"/>
      <c r="D186" s="58">
        <v>3021</v>
      </c>
      <c r="E186" s="58">
        <v>11150</v>
      </c>
      <c r="F186" s="59">
        <v>3975</v>
      </c>
      <c r="G186" s="59">
        <v>602326.28</v>
      </c>
      <c r="H186" s="76">
        <v>1.1405000000000001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1055</v>
      </c>
      <c r="E188" s="58">
        <v>12269</v>
      </c>
      <c r="F188" s="59">
        <v>2856</v>
      </c>
      <c r="G188" s="59">
        <v>2291697.44</v>
      </c>
      <c r="H188" s="76">
        <v>2.3485</v>
      </c>
    </row>
    <row r="189" spans="1:8" ht="15" customHeight="1" x14ac:dyDescent="0.2">
      <c r="A189" s="225" t="s">
        <v>202</v>
      </c>
      <c r="B189" s="226"/>
      <c r="C189" s="227"/>
      <c r="D189" s="60">
        <v>1234</v>
      </c>
      <c r="E189" s="60">
        <v>2009</v>
      </c>
      <c r="F189" s="61">
        <v>3848</v>
      </c>
      <c r="G189" s="61">
        <v>884188.49</v>
      </c>
      <c r="H189" s="77">
        <v>0.7409</v>
      </c>
    </row>
    <row r="190" spans="1:8" ht="15" customHeight="1" x14ac:dyDescent="0.2">
      <c r="A190" s="214" t="s">
        <v>203</v>
      </c>
      <c r="B190" s="215"/>
      <c r="C190" s="216"/>
      <c r="D190" s="58">
        <v>436</v>
      </c>
      <c r="E190" s="58">
        <v>1875</v>
      </c>
      <c r="F190" s="59">
        <v>3795</v>
      </c>
      <c r="G190" s="59">
        <v>1294705.9099999999</v>
      </c>
      <c r="H190" s="76">
        <v>2.1566000000000001</v>
      </c>
    </row>
    <row r="191" spans="1:8" ht="15" customHeight="1" x14ac:dyDescent="0.2">
      <c r="A191" s="225" t="s">
        <v>204</v>
      </c>
      <c r="B191" s="226"/>
      <c r="C191" s="227"/>
      <c r="D191" s="60">
        <v>222</v>
      </c>
      <c r="E191" s="60">
        <v>850</v>
      </c>
      <c r="F191" s="61">
        <v>3529</v>
      </c>
      <c r="G191" s="61">
        <v>3132655.86</v>
      </c>
      <c r="H191" s="77">
        <v>1.0581</v>
      </c>
    </row>
    <row r="192" spans="1:8" ht="15" customHeight="1" x14ac:dyDescent="0.2">
      <c r="A192" s="214" t="s">
        <v>205</v>
      </c>
      <c r="B192" s="215"/>
      <c r="C192" s="216"/>
      <c r="D192" s="58">
        <v>1676</v>
      </c>
      <c r="E192" s="58">
        <v>1330</v>
      </c>
      <c r="F192" s="59">
        <v>2934</v>
      </c>
      <c r="G192" s="59">
        <v>720444.38</v>
      </c>
      <c r="H192" s="76">
        <v>0.97330000000000005</v>
      </c>
    </row>
    <row r="193" spans="1:9" ht="15" customHeight="1" x14ac:dyDescent="0.2">
      <c r="A193" s="225" t="s">
        <v>206</v>
      </c>
      <c r="B193" s="226"/>
      <c r="C193" s="227"/>
      <c r="D193" s="60">
        <v>2063</v>
      </c>
      <c r="E193" s="60">
        <v>3278</v>
      </c>
      <c r="F193" s="61">
        <v>5125</v>
      </c>
      <c r="G193" s="61">
        <v>469112.43</v>
      </c>
      <c r="H193" s="77">
        <v>1.7756000000000001</v>
      </c>
    </row>
    <row r="194" spans="1:9" ht="15" customHeight="1" x14ac:dyDescent="0.2">
      <c r="A194" s="214" t="s">
        <v>207</v>
      </c>
      <c r="B194" s="215"/>
      <c r="C194" s="216"/>
      <c r="D194" s="58">
        <v>3925</v>
      </c>
      <c r="E194" s="58">
        <v>4397</v>
      </c>
      <c r="F194" s="59">
        <v>3354</v>
      </c>
      <c r="G194" s="59">
        <v>458120.63</v>
      </c>
      <c r="H194" s="76">
        <v>4.1974</v>
      </c>
    </row>
    <row r="195" spans="1:9" ht="15" customHeight="1" x14ac:dyDescent="0.2">
      <c r="A195" s="225" t="s">
        <v>208</v>
      </c>
      <c r="B195" s="226"/>
      <c r="C195" s="227"/>
      <c r="D195" s="60">
        <v>276</v>
      </c>
      <c r="E195" s="60">
        <v>5377</v>
      </c>
      <c r="F195" s="61">
        <v>6245</v>
      </c>
      <c r="G195" s="61">
        <v>19116714.59</v>
      </c>
      <c r="H195" s="77">
        <v>0.50870000000000004</v>
      </c>
    </row>
    <row r="196" spans="1:9" ht="15" customHeight="1" x14ac:dyDescent="0.2">
      <c r="A196" s="214" t="s">
        <v>97</v>
      </c>
      <c r="B196" s="215"/>
      <c r="C196" s="216"/>
      <c r="D196" s="58">
        <v>16518</v>
      </c>
      <c r="E196" s="58">
        <v>4975</v>
      </c>
      <c r="F196" s="59">
        <v>2945</v>
      </c>
      <c r="G196" s="59">
        <v>136189.72</v>
      </c>
      <c r="H196" s="76">
        <v>0.78120000000000001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11931.74</v>
      </c>
      <c r="E205" s="182">
        <v>11964.4</v>
      </c>
      <c r="F205" s="182">
        <v>12758.48</v>
      </c>
      <c r="G205" s="182">
        <v>12799.33</v>
      </c>
      <c r="H205" s="182">
        <v>10543.72</v>
      </c>
      <c r="I205" s="182">
        <v>10565.68</v>
      </c>
    </row>
    <row r="206" spans="1:9" ht="15" customHeight="1" x14ac:dyDescent="0.2">
      <c r="A206" s="214" t="s">
        <v>383</v>
      </c>
      <c r="B206" s="215"/>
      <c r="C206" s="216"/>
      <c r="D206" s="183">
        <v>8546.2999999999993</v>
      </c>
      <c r="E206" s="183">
        <v>9748.4500000000007</v>
      </c>
      <c r="F206" s="183">
        <v>8895.4599999999991</v>
      </c>
      <c r="G206" s="183">
        <v>10092.31</v>
      </c>
      <c r="H206" s="183">
        <v>7709.91</v>
      </c>
      <c r="I206" s="183">
        <v>7724.92</v>
      </c>
    </row>
    <row r="207" spans="1:9" ht="15" customHeight="1" x14ac:dyDescent="0.2">
      <c r="A207" s="225" t="s">
        <v>384</v>
      </c>
      <c r="B207" s="226"/>
      <c r="C207" s="227"/>
      <c r="D207" s="184">
        <v>15306.76</v>
      </c>
      <c r="E207" s="184">
        <v>15306.76</v>
      </c>
      <c r="F207" s="184">
        <v>15340.36</v>
      </c>
      <c r="G207" s="184">
        <v>15340.36</v>
      </c>
      <c r="H207" s="184">
        <v>15063.96</v>
      </c>
      <c r="I207" s="184">
        <v>15063.96</v>
      </c>
    </row>
    <row r="208" spans="1:9" ht="15" customHeight="1" x14ac:dyDescent="0.2">
      <c r="A208" s="214" t="s">
        <v>385</v>
      </c>
      <c r="B208" s="215"/>
      <c r="C208" s="216"/>
      <c r="D208" s="183">
        <v>12204.24</v>
      </c>
      <c r="E208" s="183">
        <v>12206.17</v>
      </c>
      <c r="F208" s="183">
        <v>13697.35</v>
      </c>
      <c r="G208" s="183">
        <v>13700.28</v>
      </c>
      <c r="H208" s="183">
        <v>9442.33</v>
      </c>
      <c r="I208" s="183">
        <v>9442.9500000000007</v>
      </c>
    </row>
    <row r="209" spans="1:9" ht="15" customHeight="1" x14ac:dyDescent="0.2">
      <c r="A209" s="225" t="s">
        <v>386</v>
      </c>
      <c r="B209" s="226"/>
      <c r="C209" s="227"/>
      <c r="D209" s="184">
        <v>10802.22</v>
      </c>
      <c r="E209" s="184">
        <v>10802.22</v>
      </c>
      <c r="F209" s="184">
        <v>11080.85</v>
      </c>
      <c r="G209" s="184">
        <v>11080.85</v>
      </c>
      <c r="H209" s="184">
        <v>9508.83</v>
      </c>
      <c r="I209" s="184">
        <v>9508.83</v>
      </c>
    </row>
    <row r="210" spans="1:9" ht="15" customHeight="1" x14ac:dyDescent="0.2">
      <c r="A210" s="214" t="s">
        <v>387</v>
      </c>
      <c r="B210" s="215"/>
      <c r="C210" s="216"/>
      <c r="D210" s="183">
        <v>33827.17</v>
      </c>
      <c r="E210" s="183">
        <v>33827.17</v>
      </c>
      <c r="F210" s="183">
        <v>34745.42</v>
      </c>
      <c r="G210" s="183">
        <v>34745.42</v>
      </c>
      <c r="H210" s="183">
        <v>30029.360000000001</v>
      </c>
      <c r="I210" s="183">
        <v>30029.360000000001</v>
      </c>
    </row>
    <row r="211" spans="1:9" ht="15" customHeight="1" x14ac:dyDescent="0.2">
      <c r="A211" s="225" t="s">
        <v>388</v>
      </c>
      <c r="B211" s="226"/>
      <c r="C211" s="227"/>
      <c r="D211" s="184">
        <v>10187.709999999999</v>
      </c>
      <c r="E211" s="184">
        <v>10187.98</v>
      </c>
      <c r="F211" s="184">
        <v>10995.17</v>
      </c>
      <c r="G211" s="184">
        <v>10995.31</v>
      </c>
      <c r="H211" s="184">
        <v>9052.98</v>
      </c>
      <c r="I211" s="184">
        <v>9053.31</v>
      </c>
    </row>
    <row r="212" spans="1:9" ht="15" customHeight="1" x14ac:dyDescent="0.2">
      <c r="A212" s="214" t="s">
        <v>389</v>
      </c>
      <c r="B212" s="215"/>
      <c r="C212" s="216"/>
      <c r="D212" s="183">
        <v>11831.67</v>
      </c>
      <c r="E212" s="183">
        <v>11831.67</v>
      </c>
      <c r="F212" s="183">
        <v>12344.54</v>
      </c>
      <c r="G212" s="183">
        <v>12344.54</v>
      </c>
      <c r="H212" s="183">
        <v>10014.61</v>
      </c>
      <c r="I212" s="183">
        <v>10014.61</v>
      </c>
    </row>
    <row r="213" spans="1:9" ht="15" customHeight="1" x14ac:dyDescent="0.2">
      <c r="A213" s="225" t="s">
        <v>390</v>
      </c>
      <c r="B213" s="226"/>
      <c r="C213" s="227"/>
      <c r="D213" s="184">
        <v>9648.5300000000007</v>
      </c>
      <c r="E213" s="184">
        <v>9648.5300000000007</v>
      </c>
      <c r="F213" s="184">
        <v>9898.18</v>
      </c>
      <c r="G213" s="184">
        <v>9898.18</v>
      </c>
      <c r="H213" s="184">
        <v>9355.27</v>
      </c>
      <c r="I213" s="184">
        <v>9355.27</v>
      </c>
    </row>
    <row r="214" spans="1:9" ht="15" customHeight="1" x14ac:dyDescent="0.2">
      <c r="A214" s="214" t="s">
        <v>391</v>
      </c>
      <c r="B214" s="215"/>
      <c r="C214" s="216"/>
      <c r="D214" s="183">
        <v>15958.81</v>
      </c>
      <c r="E214" s="183">
        <v>15958.81</v>
      </c>
      <c r="F214" s="183">
        <v>17305.349999999999</v>
      </c>
      <c r="G214" s="183">
        <v>17305.349999999999</v>
      </c>
      <c r="H214" s="183">
        <v>15142.28</v>
      </c>
      <c r="I214" s="183">
        <v>15142.28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259792</v>
      </c>
      <c r="E220" s="58">
        <v>208407</v>
      </c>
      <c r="F220" s="58">
        <v>162815</v>
      </c>
      <c r="G220" s="58">
        <v>124617</v>
      </c>
      <c r="H220" s="58">
        <v>96977</v>
      </c>
      <c r="I220" s="58">
        <v>83790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</v>
      </c>
      <c r="E222" s="58">
        <v>2</v>
      </c>
      <c r="F222" s="58">
        <v>1</v>
      </c>
      <c r="G222" s="58">
        <v>1</v>
      </c>
      <c r="H222" s="58">
        <v>1</v>
      </c>
      <c r="I222" s="58">
        <v>1</v>
      </c>
    </row>
    <row r="223" spans="1:9" ht="15" customHeight="1" x14ac:dyDescent="0.2">
      <c r="A223" s="208" t="s">
        <v>403</v>
      </c>
      <c r="B223" s="209"/>
      <c r="C223" s="209"/>
      <c r="D223" s="181">
        <v>4573</v>
      </c>
      <c r="E223" s="58">
        <v>3377</v>
      </c>
      <c r="F223" s="58">
        <v>3150</v>
      </c>
      <c r="G223" s="58">
        <v>2175</v>
      </c>
      <c r="H223" s="58">
        <v>1423</v>
      </c>
      <c r="I223" s="58">
        <v>1202</v>
      </c>
    </row>
    <row r="224" spans="1:9" ht="15" customHeight="1" x14ac:dyDescent="0.2">
      <c r="A224" s="208" t="s">
        <v>404</v>
      </c>
      <c r="B224" s="209"/>
      <c r="C224" s="209"/>
      <c r="D224" s="181">
        <v>71174</v>
      </c>
      <c r="E224" s="58">
        <v>54302</v>
      </c>
      <c r="F224" s="58">
        <v>44325</v>
      </c>
      <c r="G224" s="58">
        <v>31896</v>
      </c>
      <c r="H224" s="58">
        <v>26849</v>
      </c>
      <c r="I224" s="58">
        <v>22406</v>
      </c>
    </row>
    <row r="225" spans="1:9" ht="15" customHeight="1" x14ac:dyDescent="0.2">
      <c r="A225" s="208" t="s">
        <v>405</v>
      </c>
      <c r="B225" s="209"/>
      <c r="C225" s="209"/>
      <c r="D225" s="181">
        <v>78868</v>
      </c>
      <c r="E225" s="58">
        <v>62921</v>
      </c>
      <c r="F225" s="58">
        <v>47909</v>
      </c>
      <c r="G225" s="58">
        <v>36314</v>
      </c>
      <c r="H225" s="58">
        <v>30959</v>
      </c>
      <c r="I225" s="58">
        <v>26607</v>
      </c>
    </row>
    <row r="226" spans="1:9" ht="15" customHeight="1" x14ac:dyDescent="0.2">
      <c r="A226" s="208" t="s">
        <v>406</v>
      </c>
      <c r="B226" s="209"/>
      <c r="C226" s="209"/>
      <c r="D226" s="181">
        <v>61785</v>
      </c>
      <c r="E226" s="58">
        <v>50957</v>
      </c>
      <c r="F226" s="58">
        <v>38214</v>
      </c>
      <c r="G226" s="58">
        <v>30188</v>
      </c>
      <c r="H226" s="58">
        <v>23571</v>
      </c>
      <c r="I226" s="58">
        <v>20769</v>
      </c>
    </row>
    <row r="227" spans="1:9" ht="15" customHeight="1" x14ac:dyDescent="0.2">
      <c r="A227" s="208" t="s">
        <v>407</v>
      </c>
      <c r="B227" s="209"/>
      <c r="C227" s="209"/>
      <c r="D227" s="181">
        <v>35763</v>
      </c>
      <c r="E227" s="58">
        <v>30204</v>
      </c>
      <c r="F227" s="58">
        <v>23742</v>
      </c>
      <c r="G227" s="58">
        <v>19365</v>
      </c>
      <c r="H227" s="58">
        <v>12021</v>
      </c>
      <c r="I227" s="58">
        <v>10839</v>
      </c>
    </row>
    <row r="228" spans="1:9" ht="15" customHeight="1" x14ac:dyDescent="0.2">
      <c r="A228" s="208" t="s">
        <v>408</v>
      </c>
      <c r="B228" s="209"/>
      <c r="C228" s="209"/>
      <c r="D228" s="181">
        <v>7006</v>
      </c>
      <c r="E228" s="58">
        <v>6090</v>
      </c>
      <c r="F228" s="58">
        <v>4995</v>
      </c>
      <c r="G228" s="58">
        <v>4251</v>
      </c>
      <c r="H228" s="58">
        <v>2011</v>
      </c>
      <c r="I228" s="58">
        <v>1839</v>
      </c>
    </row>
    <row r="229" spans="1:9" ht="15" customHeight="1" x14ac:dyDescent="0.2">
      <c r="A229" s="208" t="s">
        <v>409</v>
      </c>
      <c r="B229" s="209"/>
      <c r="C229" s="209"/>
      <c r="D229" s="181">
        <v>621</v>
      </c>
      <c r="E229" s="58">
        <v>554</v>
      </c>
      <c r="F229" s="58">
        <v>479</v>
      </c>
      <c r="G229" s="58">
        <v>427</v>
      </c>
      <c r="H229" s="58">
        <v>142</v>
      </c>
      <c r="I229" s="58">
        <v>127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1009</v>
      </c>
      <c r="E231" s="58">
        <v>925</v>
      </c>
      <c r="F231" s="58">
        <v>533</v>
      </c>
      <c r="G231" s="58">
        <v>513</v>
      </c>
      <c r="H231" s="58">
        <v>476</v>
      </c>
      <c r="I231" s="58">
        <v>412</v>
      </c>
    </row>
    <row r="232" spans="1:9" ht="15" customHeight="1" x14ac:dyDescent="0.2">
      <c r="A232" s="208" t="s">
        <v>412</v>
      </c>
      <c r="B232" s="209"/>
      <c r="C232" s="209"/>
      <c r="D232" s="181">
        <v>163879</v>
      </c>
      <c r="E232" s="58">
        <v>135954</v>
      </c>
      <c r="F232" s="58">
        <v>94266</v>
      </c>
      <c r="G232" s="58">
        <v>75643</v>
      </c>
      <c r="H232" s="58">
        <v>69613</v>
      </c>
      <c r="I232" s="58">
        <v>60311</v>
      </c>
    </row>
    <row r="233" spans="1:9" ht="15" customHeight="1" x14ac:dyDescent="0.2">
      <c r="A233" s="208" t="s">
        <v>413</v>
      </c>
      <c r="B233" s="209"/>
      <c r="C233" s="209"/>
      <c r="D233" s="181">
        <v>74169</v>
      </c>
      <c r="E233" s="58">
        <v>54178</v>
      </c>
      <c r="F233" s="58">
        <v>53203</v>
      </c>
      <c r="G233" s="58">
        <v>36465</v>
      </c>
      <c r="H233" s="58">
        <v>20966</v>
      </c>
      <c r="I233" s="58">
        <v>17713</v>
      </c>
    </row>
    <row r="234" spans="1:9" ht="15" customHeight="1" x14ac:dyDescent="0.2">
      <c r="A234" s="208" t="s">
        <v>414</v>
      </c>
      <c r="B234" s="209"/>
      <c r="C234" s="209"/>
      <c r="D234" s="181">
        <v>16547</v>
      </c>
      <c r="E234" s="58">
        <v>13687</v>
      </c>
      <c r="F234" s="58">
        <v>11615</v>
      </c>
      <c r="G234" s="58">
        <v>9269</v>
      </c>
      <c r="H234" s="58">
        <v>4932</v>
      </c>
      <c r="I234" s="58">
        <v>4418</v>
      </c>
    </row>
    <row r="235" spans="1:9" ht="15" customHeight="1" x14ac:dyDescent="0.2">
      <c r="A235" s="208" t="s">
        <v>415</v>
      </c>
      <c r="B235" s="209"/>
      <c r="C235" s="209"/>
      <c r="D235" s="181">
        <v>4102</v>
      </c>
      <c r="E235" s="58">
        <v>3577</v>
      </c>
      <c r="F235" s="58">
        <v>3154</v>
      </c>
      <c r="G235" s="58">
        <v>2683</v>
      </c>
      <c r="H235" s="58">
        <v>948</v>
      </c>
      <c r="I235" s="58">
        <v>894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86</v>
      </c>
      <c r="E238" s="58">
        <v>86</v>
      </c>
      <c r="F238" s="58">
        <v>44</v>
      </c>
      <c r="G238" s="58">
        <v>44</v>
      </c>
      <c r="H238" s="58">
        <v>42</v>
      </c>
      <c r="I238" s="58">
        <v>42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4806</v>
      </c>
      <c r="E240" s="58">
        <v>4322</v>
      </c>
      <c r="F240" s="58">
        <v>2860</v>
      </c>
      <c r="G240" s="58">
        <v>2525</v>
      </c>
      <c r="H240" s="58">
        <v>1946</v>
      </c>
      <c r="I240" s="58">
        <v>1797</v>
      </c>
    </row>
    <row r="241" spans="1:9" ht="15" customHeight="1" x14ac:dyDescent="0.2">
      <c r="A241" s="208" t="s">
        <v>421</v>
      </c>
      <c r="B241" s="209"/>
      <c r="C241" s="209"/>
      <c r="D241" s="181">
        <v>19100</v>
      </c>
      <c r="E241" s="58">
        <v>16922</v>
      </c>
      <c r="F241" s="58">
        <v>11601</v>
      </c>
      <c r="G241" s="58">
        <v>10032</v>
      </c>
      <c r="H241" s="58">
        <v>7499</v>
      </c>
      <c r="I241" s="58">
        <v>6890</v>
      </c>
    </row>
    <row r="242" spans="1:9" ht="15" customHeight="1" x14ac:dyDescent="0.2">
      <c r="A242" s="208" t="s">
        <v>422</v>
      </c>
      <c r="B242" s="209"/>
      <c r="C242" s="209"/>
      <c r="D242" s="181">
        <v>65548</v>
      </c>
      <c r="E242" s="58">
        <v>54827</v>
      </c>
      <c r="F242" s="58">
        <v>41239</v>
      </c>
      <c r="G242" s="58">
        <v>33464</v>
      </c>
      <c r="H242" s="58">
        <v>24309</v>
      </c>
      <c r="I242" s="58">
        <v>21363</v>
      </c>
    </row>
    <row r="243" spans="1:9" ht="15" customHeight="1" x14ac:dyDescent="0.2">
      <c r="A243" s="208" t="s">
        <v>423</v>
      </c>
      <c r="B243" s="209"/>
      <c r="C243" s="209"/>
      <c r="D243" s="181">
        <v>65718</v>
      </c>
      <c r="E243" s="58">
        <v>53952</v>
      </c>
      <c r="F243" s="58">
        <v>42873</v>
      </c>
      <c r="G243" s="58">
        <v>34285</v>
      </c>
      <c r="H243" s="58">
        <v>22845</v>
      </c>
      <c r="I243" s="58">
        <v>19667</v>
      </c>
    </row>
    <row r="244" spans="1:9" ht="15" customHeight="1" x14ac:dyDescent="0.2">
      <c r="A244" s="208" t="s">
        <v>424</v>
      </c>
      <c r="B244" s="209"/>
      <c r="C244" s="209"/>
      <c r="D244" s="181">
        <v>26857</v>
      </c>
      <c r="E244" s="58">
        <v>23342</v>
      </c>
      <c r="F244" s="58">
        <v>16710</v>
      </c>
      <c r="G244" s="58">
        <v>14314</v>
      </c>
      <c r="H244" s="58">
        <v>10147</v>
      </c>
      <c r="I244" s="58">
        <v>9028</v>
      </c>
    </row>
    <row r="245" spans="1:9" ht="15" customHeight="1" x14ac:dyDescent="0.2">
      <c r="A245" s="208" t="s">
        <v>425</v>
      </c>
      <c r="B245" s="209"/>
      <c r="C245" s="209"/>
      <c r="D245" s="181">
        <v>27704</v>
      </c>
      <c r="E245" s="58">
        <v>21080</v>
      </c>
      <c r="F245" s="58">
        <v>16934</v>
      </c>
      <c r="G245" s="58">
        <v>12133</v>
      </c>
      <c r="H245" s="58">
        <v>10770</v>
      </c>
      <c r="I245" s="58">
        <v>8947</v>
      </c>
    </row>
    <row r="246" spans="1:9" ht="15" customHeight="1" x14ac:dyDescent="0.2">
      <c r="A246" s="208" t="s">
        <v>426</v>
      </c>
      <c r="B246" s="209"/>
      <c r="C246" s="209"/>
      <c r="D246" s="181">
        <v>50059</v>
      </c>
      <c r="E246" s="58">
        <v>33962</v>
      </c>
      <c r="F246" s="58">
        <v>30598</v>
      </c>
      <c r="G246" s="58">
        <v>17864</v>
      </c>
      <c r="H246" s="58">
        <v>19461</v>
      </c>
      <c r="I246" s="58">
        <v>16098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2662</v>
      </c>
      <c r="E248" s="58">
        <v>2502</v>
      </c>
      <c r="F248" s="58">
        <v>2860</v>
      </c>
      <c r="G248" s="58">
        <v>2525</v>
      </c>
      <c r="H248" s="58">
        <v>784</v>
      </c>
      <c r="I248" s="58">
        <v>749</v>
      </c>
    </row>
    <row r="249" spans="1:9" ht="15" customHeight="1" x14ac:dyDescent="0.2">
      <c r="A249" s="208" t="s">
        <v>429</v>
      </c>
      <c r="B249" s="209"/>
      <c r="C249" s="209"/>
      <c r="D249" s="181">
        <v>4425</v>
      </c>
      <c r="E249" s="58">
        <v>3835</v>
      </c>
      <c r="F249" s="58">
        <v>11601</v>
      </c>
      <c r="G249" s="58">
        <v>10032</v>
      </c>
      <c r="H249" s="58">
        <v>538</v>
      </c>
      <c r="I249" s="58">
        <v>472</v>
      </c>
    </row>
    <row r="250" spans="1:9" ht="15" customHeight="1" x14ac:dyDescent="0.2">
      <c r="A250" s="208" t="s">
        <v>430</v>
      </c>
      <c r="B250" s="209"/>
      <c r="C250" s="209"/>
      <c r="D250" s="181">
        <v>84735</v>
      </c>
      <c r="E250" s="58">
        <v>62366</v>
      </c>
      <c r="F250" s="58">
        <v>41239</v>
      </c>
      <c r="G250" s="58">
        <v>33464</v>
      </c>
      <c r="H250" s="58">
        <v>29734</v>
      </c>
      <c r="I250" s="58">
        <v>24415</v>
      </c>
    </row>
    <row r="251" spans="1:9" ht="15" customHeight="1" x14ac:dyDescent="0.2">
      <c r="A251" s="208" t="s">
        <v>431</v>
      </c>
      <c r="B251" s="209"/>
      <c r="C251" s="209"/>
      <c r="D251" s="181">
        <v>26991</v>
      </c>
      <c r="E251" s="58">
        <v>12318</v>
      </c>
      <c r="F251" s="58">
        <v>42873</v>
      </c>
      <c r="G251" s="58">
        <v>34285</v>
      </c>
      <c r="H251" s="58">
        <v>4784</v>
      </c>
      <c r="I251" s="58">
        <v>2939</v>
      </c>
    </row>
    <row r="252" spans="1:9" ht="15" customHeight="1" x14ac:dyDescent="0.2">
      <c r="A252" s="208" t="s">
        <v>432</v>
      </c>
      <c r="B252" s="209"/>
      <c r="C252" s="209"/>
      <c r="D252" s="181">
        <v>2645</v>
      </c>
      <c r="E252" s="58">
        <v>1804</v>
      </c>
      <c r="F252" s="58">
        <v>16710</v>
      </c>
      <c r="G252" s="58">
        <v>14314</v>
      </c>
      <c r="H252" s="58">
        <v>515</v>
      </c>
      <c r="I252" s="58">
        <v>344</v>
      </c>
    </row>
    <row r="253" spans="1:9" ht="15" customHeight="1" x14ac:dyDescent="0.2">
      <c r="A253" s="208" t="s">
        <v>433</v>
      </c>
      <c r="B253" s="209"/>
      <c r="C253" s="209"/>
      <c r="D253" s="181">
        <v>57831</v>
      </c>
      <c r="E253" s="58">
        <v>52711</v>
      </c>
      <c r="F253" s="58">
        <v>16934</v>
      </c>
      <c r="G253" s="58">
        <v>12133</v>
      </c>
      <c r="H253" s="58">
        <v>24043</v>
      </c>
      <c r="I253" s="58">
        <v>21981</v>
      </c>
    </row>
    <row r="254" spans="1:9" ht="15" customHeight="1" x14ac:dyDescent="0.2">
      <c r="A254" s="208" t="s">
        <v>434</v>
      </c>
      <c r="B254" s="209"/>
      <c r="C254" s="209"/>
      <c r="D254" s="181">
        <v>21361</v>
      </c>
      <c r="E254" s="58">
        <v>19642</v>
      </c>
      <c r="F254" s="58">
        <v>30598</v>
      </c>
      <c r="G254" s="58">
        <v>17864</v>
      </c>
      <c r="H254" s="58">
        <v>4702</v>
      </c>
      <c r="I254" s="58">
        <v>4424</v>
      </c>
    </row>
    <row r="255" spans="1:9" ht="15" customHeight="1" x14ac:dyDescent="0.2">
      <c r="A255" s="208" t="s">
        <v>435</v>
      </c>
      <c r="B255" s="209"/>
      <c r="C255" s="209"/>
      <c r="D255" s="181">
        <v>30365</v>
      </c>
      <c r="E255" s="58">
        <v>27216</v>
      </c>
      <c r="F255" s="58">
        <v>0</v>
      </c>
      <c r="G255" s="58">
        <v>0</v>
      </c>
      <c r="H255" s="58">
        <v>13963</v>
      </c>
      <c r="I255" s="58">
        <v>12387</v>
      </c>
    </row>
    <row r="256" spans="1:9" x14ac:dyDescent="0.2">
      <c r="A256" s="208" t="s">
        <v>436</v>
      </c>
      <c r="B256" s="209"/>
      <c r="C256" s="209"/>
      <c r="D256" s="181">
        <v>28777</v>
      </c>
      <c r="E256" s="58">
        <v>26013</v>
      </c>
      <c r="F256" s="58">
        <v>0</v>
      </c>
      <c r="G256" s="58">
        <v>0</v>
      </c>
      <c r="H256" s="58">
        <v>17914</v>
      </c>
      <c r="I256" s="58">
        <v>16079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46464</v>
      </c>
      <c r="E259" s="78">
        <f>SUM(E260:E299)</f>
        <v>53070</v>
      </c>
      <c r="F259" s="83">
        <v>1507.18</v>
      </c>
      <c r="G259" s="83">
        <v>1721.5</v>
      </c>
      <c r="H259" s="84">
        <f>IF(D259&gt;0,E259/D259-1,"N/A")</f>
        <v>0.14217458677685957</v>
      </c>
      <c r="I259" s="84">
        <f>IF(F259&gt;0,G259/F259-1,"N/A")</f>
        <v>0.14219933916320548</v>
      </c>
    </row>
    <row r="260" spans="1:9" ht="15.75" customHeight="1" x14ac:dyDescent="0.2">
      <c r="A260" s="138" t="s">
        <v>212</v>
      </c>
      <c r="B260" s="106"/>
      <c r="C260" s="107"/>
      <c r="D260" s="58">
        <v>445</v>
      </c>
      <c r="E260" s="58">
        <v>477</v>
      </c>
      <c r="F260" s="81">
        <v>14.43</v>
      </c>
      <c r="G260" s="81">
        <v>15.47</v>
      </c>
      <c r="H260" s="62">
        <f>IF(D260&gt;0,E260/D260-1,"N/A")</f>
        <v>7.1910112359550471E-2</v>
      </c>
      <c r="I260" s="62">
        <f>IF(F260&gt;0,G260/F260-1,"N/A")</f>
        <v>7.2072072072072224E-2</v>
      </c>
    </row>
    <row r="261" spans="1:9" ht="15.75" customHeight="1" x14ac:dyDescent="0.2">
      <c r="A261" s="139" t="s">
        <v>290</v>
      </c>
      <c r="B261" s="108"/>
      <c r="C261" s="109"/>
      <c r="D261" s="60">
        <v>2281</v>
      </c>
      <c r="E261" s="60">
        <v>2724</v>
      </c>
      <c r="F261" s="82">
        <v>73.989999999999995</v>
      </c>
      <c r="G261" s="82">
        <v>88.36</v>
      </c>
      <c r="H261" s="63">
        <f>IF(D261&gt;0,E261/D261-1,"N/A")</f>
        <v>0.19421306444541875</v>
      </c>
      <c r="I261" s="63">
        <f>IF(F261&gt;0,G261/F261-1,"N/A")</f>
        <v>0.19421543451817813</v>
      </c>
    </row>
    <row r="262" spans="1:9" ht="15.75" customHeight="1" x14ac:dyDescent="0.2">
      <c r="A262" s="138" t="s">
        <v>213</v>
      </c>
      <c r="B262" s="106"/>
      <c r="C262" s="107"/>
      <c r="D262" s="58">
        <v>839</v>
      </c>
      <c r="E262" s="58">
        <v>962</v>
      </c>
      <c r="F262" s="81">
        <v>27.22</v>
      </c>
      <c r="G262" s="81">
        <v>31.2</v>
      </c>
      <c r="H262" s="62">
        <f t="shared" ref="H262:H299" si="9">IF(D262&gt;0,E262/D262-1,"N/A")</f>
        <v>0.1466030989272944</v>
      </c>
      <c r="I262" s="62">
        <f t="shared" ref="I262:I299" si="10">IF(F262&gt;0,G262/F262-1,"N/A")</f>
        <v>0.14621601763409253</v>
      </c>
    </row>
    <row r="263" spans="1:9" ht="15.75" customHeight="1" x14ac:dyDescent="0.2">
      <c r="A263" s="139" t="s">
        <v>214</v>
      </c>
      <c r="B263" s="108"/>
      <c r="C263" s="109"/>
      <c r="D263" s="60">
        <v>108</v>
      </c>
      <c r="E263" s="60">
        <v>241</v>
      </c>
      <c r="F263" s="82">
        <v>3.5</v>
      </c>
      <c r="G263" s="82">
        <v>7.82</v>
      </c>
      <c r="H263" s="63">
        <f t="shared" si="9"/>
        <v>1.2314814814814814</v>
      </c>
      <c r="I263" s="63">
        <f t="shared" si="10"/>
        <v>1.2342857142857144</v>
      </c>
    </row>
    <row r="264" spans="1:9" ht="15.75" customHeight="1" x14ac:dyDescent="0.2">
      <c r="A264" s="138" t="s">
        <v>211</v>
      </c>
      <c r="B264" s="106"/>
      <c r="C264" s="107"/>
      <c r="D264" s="58">
        <v>1402</v>
      </c>
      <c r="E264" s="58">
        <v>1389</v>
      </c>
      <c r="F264" s="81">
        <v>45.48</v>
      </c>
      <c r="G264" s="81">
        <v>45.06</v>
      </c>
      <c r="H264" s="62">
        <f t="shared" si="9"/>
        <v>-9.2724679029957402E-3</v>
      </c>
      <c r="I264" s="62">
        <f t="shared" si="10"/>
        <v>-9.234828496042069E-3</v>
      </c>
    </row>
    <row r="265" spans="1:9" ht="15.75" customHeight="1" x14ac:dyDescent="0.2">
      <c r="A265" s="139" t="s">
        <v>291</v>
      </c>
      <c r="B265" s="108"/>
      <c r="C265" s="109"/>
      <c r="D265" s="60">
        <v>151</v>
      </c>
      <c r="E265" s="60">
        <v>182</v>
      </c>
      <c r="F265" s="82">
        <v>4.9000000000000004</v>
      </c>
      <c r="G265" s="82">
        <v>5.9</v>
      </c>
      <c r="H265" s="63">
        <f t="shared" si="9"/>
        <v>0.20529801324503305</v>
      </c>
      <c r="I265" s="63">
        <f t="shared" si="10"/>
        <v>0.20408163265306123</v>
      </c>
    </row>
    <row r="266" spans="1:9" ht="15.75" customHeight="1" x14ac:dyDescent="0.2">
      <c r="A266" s="138" t="s">
        <v>236</v>
      </c>
      <c r="B266" s="106"/>
      <c r="C266" s="107"/>
      <c r="D266" s="58">
        <v>10774</v>
      </c>
      <c r="E266" s="58">
        <v>12799</v>
      </c>
      <c r="F266" s="81">
        <v>349.48</v>
      </c>
      <c r="G266" s="81">
        <v>415.17</v>
      </c>
      <c r="H266" s="62">
        <f t="shared" si="9"/>
        <v>0.18795247818823091</v>
      </c>
      <c r="I266" s="62">
        <f t="shared" si="10"/>
        <v>0.18796497653656852</v>
      </c>
    </row>
    <row r="267" spans="1:9" ht="15.75" customHeight="1" x14ac:dyDescent="0.2">
      <c r="A267" s="139" t="s">
        <v>292</v>
      </c>
      <c r="B267" s="108"/>
      <c r="C267" s="109"/>
      <c r="D267" s="60">
        <v>788</v>
      </c>
      <c r="E267" s="60">
        <v>945</v>
      </c>
      <c r="F267" s="82">
        <v>25.56</v>
      </c>
      <c r="G267" s="82">
        <v>30.65</v>
      </c>
      <c r="H267" s="63">
        <f t="shared" si="9"/>
        <v>0.19923857868020312</v>
      </c>
      <c r="I267" s="63">
        <f t="shared" si="10"/>
        <v>0.19913928012519566</v>
      </c>
    </row>
    <row r="268" spans="1:9" ht="15.75" x14ac:dyDescent="0.2">
      <c r="A268" s="138" t="s">
        <v>293</v>
      </c>
      <c r="B268" s="106"/>
      <c r="C268" s="107"/>
      <c r="D268" s="58">
        <v>7</v>
      </c>
      <c r="E268" s="58">
        <v>2</v>
      </c>
      <c r="F268" s="81">
        <v>0.23</v>
      </c>
      <c r="G268" s="81">
        <v>0.06</v>
      </c>
      <c r="H268" s="62">
        <f t="shared" si="9"/>
        <v>-0.7142857142857143</v>
      </c>
      <c r="I268" s="62">
        <f t="shared" si="10"/>
        <v>-0.73913043478260865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5870</v>
      </c>
      <c r="E270" s="58">
        <v>7113</v>
      </c>
      <c r="F270" s="81">
        <v>190.41</v>
      </c>
      <c r="G270" s="81">
        <v>230.73</v>
      </c>
      <c r="H270" s="62">
        <f t="shared" si="9"/>
        <v>0.21175468483816018</v>
      </c>
      <c r="I270" s="62">
        <f t="shared" si="10"/>
        <v>0.21175358437056868</v>
      </c>
    </row>
    <row r="271" spans="1:9" ht="15.75" x14ac:dyDescent="0.2">
      <c r="A271" s="139" t="s">
        <v>295</v>
      </c>
      <c r="B271" s="108"/>
      <c r="C271" s="109"/>
      <c r="D271" s="60">
        <v>655</v>
      </c>
      <c r="E271" s="60">
        <v>699</v>
      </c>
      <c r="F271" s="82">
        <v>21.25</v>
      </c>
      <c r="G271" s="82">
        <v>22.67</v>
      </c>
      <c r="H271" s="63">
        <f t="shared" si="9"/>
        <v>6.7175572519083904E-2</v>
      </c>
      <c r="I271" s="63">
        <f t="shared" si="10"/>
        <v>6.6823529411764726E-2</v>
      </c>
    </row>
    <row r="272" spans="1:9" ht="15.75" customHeight="1" x14ac:dyDescent="0.2">
      <c r="A272" s="138" t="s">
        <v>296</v>
      </c>
      <c r="B272" s="106"/>
      <c r="C272" s="107"/>
      <c r="D272" s="58">
        <v>0</v>
      </c>
      <c r="E272" s="58">
        <v>1</v>
      </c>
      <c r="F272" s="81">
        <v>0</v>
      </c>
      <c r="G272" s="81">
        <v>0.03</v>
      </c>
      <c r="H272" s="62" t="str">
        <f t="shared" si="9"/>
        <v>N/A</v>
      </c>
      <c r="I272" s="62" t="str">
        <f t="shared" si="10"/>
        <v>N/A</v>
      </c>
    </row>
    <row r="273" spans="1:9" ht="15.75" customHeight="1" x14ac:dyDescent="0.2">
      <c r="A273" s="139" t="s">
        <v>297</v>
      </c>
      <c r="B273" s="108"/>
      <c r="C273" s="109"/>
      <c r="D273" s="60">
        <v>81</v>
      </c>
      <c r="E273" s="60">
        <v>109</v>
      </c>
      <c r="F273" s="82">
        <v>2.63</v>
      </c>
      <c r="G273" s="82">
        <v>3.54</v>
      </c>
      <c r="H273" s="63">
        <f t="shared" si="9"/>
        <v>0.34567901234567899</v>
      </c>
      <c r="I273" s="63">
        <f t="shared" si="10"/>
        <v>0.3460076045627376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159</v>
      </c>
      <c r="E275" s="60">
        <v>346</v>
      </c>
      <c r="F275" s="82">
        <v>5.16</v>
      </c>
      <c r="G275" s="82">
        <v>11.22</v>
      </c>
      <c r="H275" s="63">
        <f t="shared" si="9"/>
        <v>1.1761006289308176</v>
      </c>
      <c r="I275" s="63">
        <f t="shared" si="10"/>
        <v>1.1744186046511627</v>
      </c>
    </row>
    <row r="276" spans="1:9" ht="15.75" x14ac:dyDescent="0.2">
      <c r="A276" s="138" t="s">
        <v>299</v>
      </c>
      <c r="B276" s="106"/>
      <c r="C276" s="107"/>
      <c r="D276" s="58">
        <v>367</v>
      </c>
      <c r="E276" s="58">
        <v>562</v>
      </c>
      <c r="F276" s="81">
        <v>11.9</v>
      </c>
      <c r="G276" s="81">
        <v>18.23</v>
      </c>
      <c r="H276" s="62">
        <f t="shared" si="9"/>
        <v>0.53133514986376018</v>
      </c>
      <c r="I276" s="62">
        <f t="shared" si="10"/>
        <v>0.53193277310924358</v>
      </c>
    </row>
    <row r="277" spans="1:9" ht="15.75" x14ac:dyDescent="0.2">
      <c r="A277" s="139" t="s">
        <v>300</v>
      </c>
      <c r="B277" s="108"/>
      <c r="C277" s="109"/>
      <c r="D277" s="60">
        <v>394</v>
      </c>
      <c r="E277" s="60">
        <v>529</v>
      </c>
      <c r="F277" s="82">
        <v>12.78</v>
      </c>
      <c r="G277" s="82">
        <v>17.16</v>
      </c>
      <c r="H277" s="63">
        <f t="shared" si="9"/>
        <v>0.34263959390862953</v>
      </c>
      <c r="I277" s="63">
        <f t="shared" si="10"/>
        <v>0.34272300469483574</v>
      </c>
    </row>
    <row r="278" spans="1:9" ht="15.75" x14ac:dyDescent="0.2">
      <c r="A278" s="138" t="s">
        <v>301</v>
      </c>
      <c r="B278" s="106"/>
      <c r="C278" s="107"/>
      <c r="D278" s="58">
        <v>25</v>
      </c>
      <c r="E278" s="58">
        <v>40</v>
      </c>
      <c r="F278" s="81">
        <v>0.81</v>
      </c>
      <c r="G278" s="81">
        <v>1.3</v>
      </c>
      <c r="H278" s="62">
        <f t="shared" si="9"/>
        <v>0.60000000000000009</v>
      </c>
      <c r="I278" s="62">
        <f t="shared" si="10"/>
        <v>0.60493827160493829</v>
      </c>
    </row>
    <row r="279" spans="1:9" ht="15.75" x14ac:dyDescent="0.2">
      <c r="A279" s="139" t="s">
        <v>302</v>
      </c>
      <c r="B279" s="108"/>
      <c r="C279" s="109"/>
      <c r="D279" s="60">
        <v>22</v>
      </c>
      <c r="E279" s="60">
        <v>13</v>
      </c>
      <c r="F279" s="82">
        <v>0.71</v>
      </c>
      <c r="G279" s="82">
        <v>0.42</v>
      </c>
      <c r="H279" s="63">
        <f t="shared" si="9"/>
        <v>-0.40909090909090906</v>
      </c>
      <c r="I279" s="63">
        <f t="shared" si="10"/>
        <v>-0.40845070422535212</v>
      </c>
    </row>
    <row r="280" spans="1:9" ht="15.75" x14ac:dyDescent="0.2">
      <c r="A280" s="138" t="s">
        <v>303</v>
      </c>
      <c r="B280" s="106"/>
      <c r="C280" s="107"/>
      <c r="D280" s="58">
        <v>10</v>
      </c>
      <c r="E280" s="58">
        <v>12</v>
      </c>
      <c r="F280" s="81">
        <v>0.32</v>
      </c>
      <c r="G280" s="81">
        <v>0.39</v>
      </c>
      <c r="H280" s="62">
        <f t="shared" si="9"/>
        <v>0.19999999999999996</v>
      </c>
      <c r="I280" s="62">
        <f t="shared" si="10"/>
        <v>0.21875</v>
      </c>
    </row>
    <row r="281" spans="1:9" ht="15.75" x14ac:dyDescent="0.2">
      <c r="A281" s="139" t="s">
        <v>304</v>
      </c>
      <c r="B281" s="108"/>
      <c r="C281" s="109"/>
      <c r="D281" s="60">
        <v>19</v>
      </c>
      <c r="E281" s="60">
        <v>19</v>
      </c>
      <c r="F281" s="82">
        <v>0.62</v>
      </c>
      <c r="G281" s="82">
        <v>0.62</v>
      </c>
      <c r="H281" s="63">
        <f t="shared" si="9"/>
        <v>0</v>
      </c>
      <c r="I281" s="63">
        <f t="shared" si="10"/>
        <v>0</v>
      </c>
    </row>
    <row r="282" spans="1:9" ht="15.75" x14ac:dyDescent="0.2">
      <c r="A282" s="138" t="s">
        <v>305</v>
      </c>
      <c r="B282" s="106"/>
      <c r="C282" s="107"/>
      <c r="D282" s="58">
        <v>19</v>
      </c>
      <c r="E282" s="58">
        <v>12</v>
      </c>
      <c r="F282" s="81">
        <v>0.62</v>
      </c>
      <c r="G282" s="81">
        <v>0.39</v>
      </c>
      <c r="H282" s="62">
        <f t="shared" si="9"/>
        <v>-0.36842105263157898</v>
      </c>
      <c r="I282" s="62">
        <f t="shared" si="10"/>
        <v>-0.37096774193548387</v>
      </c>
    </row>
    <row r="283" spans="1:9" ht="15.75" x14ac:dyDescent="0.2">
      <c r="A283" s="139" t="s">
        <v>306</v>
      </c>
      <c r="B283" s="108"/>
      <c r="C283" s="109"/>
      <c r="D283" s="60">
        <v>530</v>
      </c>
      <c r="E283" s="60">
        <v>557</v>
      </c>
      <c r="F283" s="82">
        <v>17.190000000000001</v>
      </c>
      <c r="G283" s="82">
        <v>18.07</v>
      </c>
      <c r="H283" s="63">
        <f t="shared" si="9"/>
        <v>5.0943396226415194E-2</v>
      </c>
      <c r="I283" s="63">
        <f t="shared" si="10"/>
        <v>5.1192553810354813E-2</v>
      </c>
    </row>
    <row r="284" spans="1:9" ht="15.75" x14ac:dyDescent="0.2">
      <c r="A284" s="138" t="s">
        <v>237</v>
      </c>
      <c r="B284" s="106"/>
      <c r="C284" s="107"/>
      <c r="D284" s="58">
        <v>5446</v>
      </c>
      <c r="E284" s="58">
        <v>6317</v>
      </c>
      <c r="F284" s="81">
        <v>176.66</v>
      </c>
      <c r="G284" s="81">
        <v>204.91</v>
      </c>
      <c r="H284" s="62">
        <f t="shared" si="9"/>
        <v>0.15993389643775258</v>
      </c>
      <c r="I284" s="62">
        <f t="shared" si="10"/>
        <v>0.15991169478093514</v>
      </c>
    </row>
    <row r="285" spans="1:9" ht="15.75" x14ac:dyDescent="0.2">
      <c r="A285" s="139" t="s">
        <v>321</v>
      </c>
      <c r="B285" s="108"/>
      <c r="C285" s="109"/>
      <c r="D285" s="60">
        <v>158</v>
      </c>
      <c r="E285" s="60">
        <v>189</v>
      </c>
      <c r="F285" s="82">
        <v>5.13</v>
      </c>
      <c r="G285" s="82">
        <v>6.13</v>
      </c>
      <c r="H285" s="63">
        <f t="shared" si="9"/>
        <v>0.19620253164556956</v>
      </c>
      <c r="I285" s="63">
        <f t="shared" si="10"/>
        <v>0.19493177387914229</v>
      </c>
    </row>
    <row r="286" spans="1:9" ht="15.75" x14ac:dyDescent="0.2">
      <c r="A286" s="138" t="s">
        <v>307</v>
      </c>
      <c r="B286" s="106"/>
      <c r="C286" s="107"/>
      <c r="D286" s="58">
        <v>1632</v>
      </c>
      <c r="E286" s="58">
        <v>1839</v>
      </c>
      <c r="F286" s="81">
        <v>52.94</v>
      </c>
      <c r="G286" s="81">
        <v>59.65</v>
      </c>
      <c r="H286" s="62">
        <f t="shared" si="9"/>
        <v>0.12683823529411775</v>
      </c>
      <c r="I286" s="62">
        <f t="shared" si="10"/>
        <v>0.12674726105024559</v>
      </c>
    </row>
    <row r="287" spans="1:9" ht="15.75" x14ac:dyDescent="0.2">
      <c r="A287" s="139" t="s">
        <v>308</v>
      </c>
      <c r="B287" s="108"/>
      <c r="C287" s="109"/>
      <c r="D287" s="60">
        <v>1</v>
      </c>
      <c r="E287" s="60">
        <v>1</v>
      </c>
      <c r="F287" s="82">
        <v>0.03</v>
      </c>
      <c r="G287" s="82">
        <v>0.03</v>
      </c>
      <c r="H287" s="63">
        <f t="shared" si="9"/>
        <v>0</v>
      </c>
      <c r="I287" s="63">
        <f t="shared" si="10"/>
        <v>0</v>
      </c>
    </row>
    <row r="288" spans="1:9" ht="15.75" x14ac:dyDescent="0.2">
      <c r="A288" s="138" t="s">
        <v>215</v>
      </c>
      <c r="B288" s="106"/>
      <c r="C288" s="107"/>
      <c r="D288" s="58">
        <v>28</v>
      </c>
      <c r="E288" s="58">
        <v>15</v>
      </c>
      <c r="F288" s="81">
        <v>0.91</v>
      </c>
      <c r="G288" s="81">
        <v>0.49</v>
      </c>
      <c r="H288" s="62">
        <f t="shared" si="9"/>
        <v>-0.4642857142857143</v>
      </c>
      <c r="I288" s="62">
        <f t="shared" si="10"/>
        <v>-0.46153846153846156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0</v>
      </c>
      <c r="F289" s="82">
        <v>0.06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286</v>
      </c>
      <c r="E290" s="58">
        <v>278</v>
      </c>
      <c r="F290" s="81">
        <v>9.2799999999999994</v>
      </c>
      <c r="G290" s="81">
        <v>9.02</v>
      </c>
      <c r="H290" s="62">
        <f t="shared" si="9"/>
        <v>-2.7972027972028024E-2</v>
      </c>
      <c r="I290" s="62">
        <f t="shared" si="10"/>
        <v>-2.8017241379310276E-2</v>
      </c>
    </row>
    <row r="291" spans="1:9" ht="15.75" x14ac:dyDescent="0.2">
      <c r="A291" s="139" t="s">
        <v>216</v>
      </c>
      <c r="B291" s="108"/>
      <c r="C291" s="109"/>
      <c r="D291" s="60">
        <v>2301</v>
      </c>
      <c r="E291" s="60">
        <v>3109</v>
      </c>
      <c r="F291" s="82">
        <v>74.64</v>
      </c>
      <c r="G291" s="82">
        <v>100.85</v>
      </c>
      <c r="H291" s="63">
        <f t="shared" si="9"/>
        <v>0.3511516731855715</v>
      </c>
      <c r="I291" s="63">
        <f t="shared" si="10"/>
        <v>0.35115219721329027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0</v>
      </c>
      <c r="F292" s="81">
        <v>0</v>
      </c>
      <c r="G292" s="81">
        <v>0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410</v>
      </c>
      <c r="E293" s="60">
        <v>572</v>
      </c>
      <c r="F293" s="82">
        <v>13.3</v>
      </c>
      <c r="G293" s="82">
        <v>18.55</v>
      </c>
      <c r="H293" s="63">
        <f t="shared" si="9"/>
        <v>0.3951219512195121</v>
      </c>
      <c r="I293" s="63">
        <f t="shared" si="10"/>
        <v>0.39473684210526305</v>
      </c>
    </row>
    <row r="294" spans="1:9" ht="15.75" x14ac:dyDescent="0.2">
      <c r="A294" s="138" t="s">
        <v>313</v>
      </c>
      <c r="B294" s="106"/>
      <c r="C294" s="107"/>
      <c r="D294" s="58">
        <v>73</v>
      </c>
      <c r="E294" s="58">
        <v>141</v>
      </c>
      <c r="F294" s="81">
        <v>2.37</v>
      </c>
      <c r="G294" s="81">
        <v>4.57</v>
      </c>
      <c r="H294" s="62">
        <f t="shared" si="9"/>
        <v>0.93150684931506844</v>
      </c>
      <c r="I294" s="62">
        <f t="shared" si="10"/>
        <v>0.92827004219409281</v>
      </c>
    </row>
    <row r="295" spans="1:9" ht="15.75" x14ac:dyDescent="0.2">
      <c r="A295" s="139" t="s">
        <v>314</v>
      </c>
      <c r="B295" s="108"/>
      <c r="C295" s="109"/>
      <c r="D295" s="60">
        <v>4</v>
      </c>
      <c r="E295" s="60">
        <v>1</v>
      </c>
      <c r="F295" s="82">
        <v>0.13</v>
      </c>
      <c r="G295" s="82">
        <v>0.03</v>
      </c>
      <c r="H295" s="63">
        <f t="shared" si="9"/>
        <v>-0.75</v>
      </c>
      <c r="I295" s="63">
        <f t="shared" si="10"/>
        <v>-0.76923076923076927</v>
      </c>
    </row>
    <row r="296" spans="1:9" ht="15.75" x14ac:dyDescent="0.2">
      <c r="A296" s="138" t="s">
        <v>315</v>
      </c>
      <c r="B296" s="106"/>
      <c r="C296" s="107"/>
      <c r="D296" s="58">
        <v>87</v>
      </c>
      <c r="E296" s="58">
        <v>148</v>
      </c>
      <c r="F296" s="81">
        <v>2.82</v>
      </c>
      <c r="G296" s="81">
        <v>4.8</v>
      </c>
      <c r="H296" s="62">
        <f t="shared" si="9"/>
        <v>0.70114942528735624</v>
      </c>
      <c r="I296" s="62">
        <f t="shared" si="10"/>
        <v>0.7021276595744681</v>
      </c>
    </row>
    <row r="297" spans="1:9" ht="15.75" x14ac:dyDescent="0.2">
      <c r="A297" s="139" t="s">
        <v>316</v>
      </c>
      <c r="B297" s="108"/>
      <c r="C297" s="109"/>
      <c r="D297" s="60">
        <v>193</v>
      </c>
      <c r="E297" s="60">
        <v>217</v>
      </c>
      <c r="F297" s="82">
        <v>6.26</v>
      </c>
      <c r="G297" s="82">
        <v>7.04</v>
      </c>
      <c r="H297" s="63">
        <f t="shared" si="9"/>
        <v>0.12435233160621761</v>
      </c>
      <c r="I297" s="63">
        <f t="shared" si="10"/>
        <v>0.12460063897763574</v>
      </c>
    </row>
    <row r="298" spans="1:9" ht="15.75" x14ac:dyDescent="0.2">
      <c r="A298" s="138" t="s">
        <v>317</v>
      </c>
      <c r="B298" s="106"/>
      <c r="C298" s="107"/>
      <c r="D298" s="58">
        <v>786</v>
      </c>
      <c r="E298" s="58">
        <v>495</v>
      </c>
      <c r="F298" s="81">
        <v>25.5</v>
      </c>
      <c r="G298" s="81">
        <v>16.059999999999999</v>
      </c>
      <c r="H298" s="62">
        <f t="shared" si="9"/>
        <v>-0.37022900763358779</v>
      </c>
      <c r="I298" s="62">
        <f t="shared" si="10"/>
        <v>-0.37019607843137259</v>
      </c>
    </row>
    <row r="299" spans="1:9" ht="15.75" x14ac:dyDescent="0.2">
      <c r="A299" s="139" t="s">
        <v>318</v>
      </c>
      <c r="B299" s="108"/>
      <c r="C299" s="109"/>
      <c r="D299" s="60">
        <v>10111</v>
      </c>
      <c r="E299" s="60">
        <v>10015</v>
      </c>
      <c r="F299" s="82">
        <v>327.98</v>
      </c>
      <c r="G299" s="82">
        <v>324.86</v>
      </c>
      <c r="H299" s="63">
        <f t="shared" si="9"/>
        <v>-9.4946098308772431E-3</v>
      </c>
      <c r="I299" s="63">
        <f t="shared" si="10"/>
        <v>-9.5127751692176687E-3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187818</v>
      </c>
      <c r="C384" s="166">
        <f>B384/B$403</f>
        <v>0.13485745468383697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257490</v>
      </c>
      <c r="C385" s="166">
        <f>B385/B$403</f>
        <v>0.1848834829810837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848982</v>
      </c>
      <c r="C386" s="166">
        <f>B386/B$403</f>
        <v>0.60958774767271118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59604</v>
      </c>
      <c r="C387" s="166">
        <f>B387/B$403</f>
        <v>4.2796982871585357E-2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473</v>
      </c>
      <c r="C388" s="166">
        <f>B388/B$403</f>
        <v>3.3962440269545458E-4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137473</v>
      </c>
      <c r="E389" s="166">
        <f>D389/D$403</f>
        <v>9.9156678125419243E-2</v>
      </c>
      <c r="F389" s="165">
        <v>132864</v>
      </c>
      <c r="G389" s="166">
        <f>F389/F$403</f>
        <v>9.6130025583737538E-2</v>
      </c>
      <c r="H389" s="165">
        <v>84471</v>
      </c>
      <c r="I389" s="166">
        <f t="shared" ref="I389:I396" si="11">H389/H$403</f>
        <v>8.4404826615933112E-2</v>
      </c>
    </row>
    <row r="390" spans="1:9" ht="15.75" x14ac:dyDescent="0.25">
      <c r="A390" s="161" t="s">
        <v>345</v>
      </c>
      <c r="B390" s="167"/>
      <c r="C390" s="167"/>
      <c r="D390" s="165">
        <v>273192</v>
      </c>
      <c r="E390" s="166">
        <f t="shared" ref="E390:E397" si="12">D390/D$403</f>
        <v>0.19704822918274523</v>
      </c>
      <c r="F390" s="165">
        <v>269217</v>
      </c>
      <c r="G390" s="166">
        <f t="shared" ref="G390:G397" si="13">F390/F$403</f>
        <v>0.19478441938807403</v>
      </c>
      <c r="H390" s="165">
        <v>277288</v>
      </c>
      <c r="I390" s="166">
        <f t="shared" si="11"/>
        <v>0.2770707765112152</v>
      </c>
    </row>
    <row r="391" spans="1:9" ht="15.75" x14ac:dyDescent="0.25">
      <c r="A391" s="161" t="s">
        <v>346</v>
      </c>
      <c r="B391" s="167"/>
      <c r="C391" s="167"/>
      <c r="D391" s="165">
        <v>39335</v>
      </c>
      <c r="E391" s="166">
        <f t="shared" si="12"/>
        <v>2.8371592487712975E-2</v>
      </c>
      <c r="F391" s="165">
        <v>42117</v>
      </c>
      <c r="G391" s="166">
        <f t="shared" si="13"/>
        <v>3.047257562251832E-2</v>
      </c>
      <c r="H391" s="165">
        <v>34259</v>
      </c>
      <c r="I391" s="166">
        <f t="shared" si="11"/>
        <v>3.4232161985003756E-2</v>
      </c>
    </row>
    <row r="392" spans="1:9" ht="15.75" x14ac:dyDescent="0.25">
      <c r="A392" s="161" t="s">
        <v>347</v>
      </c>
      <c r="B392" s="167"/>
      <c r="C392" s="167"/>
      <c r="D392" s="165">
        <v>34361</v>
      </c>
      <c r="E392" s="166">
        <f t="shared" si="12"/>
        <v>2.4783940243302546E-2</v>
      </c>
      <c r="F392" s="165">
        <v>34374</v>
      </c>
      <c r="G392" s="166">
        <f t="shared" si="13"/>
        <v>2.4870344859520971E-2</v>
      </c>
      <c r="H392" s="165">
        <v>24598</v>
      </c>
      <c r="I392" s="166">
        <f t="shared" si="11"/>
        <v>2.4578730275464037E-2</v>
      </c>
    </row>
    <row r="393" spans="1:9" ht="15.75" x14ac:dyDescent="0.25">
      <c r="A393" s="161" t="s">
        <v>348</v>
      </c>
      <c r="B393" s="167"/>
      <c r="C393" s="167"/>
      <c r="D393" s="165">
        <v>51244</v>
      </c>
      <c r="E393" s="166">
        <f t="shared" si="12"/>
        <v>3.6961329234533206E-2</v>
      </c>
      <c r="F393" s="165">
        <v>61527</v>
      </c>
      <c r="G393" s="166">
        <f t="shared" si="13"/>
        <v>4.4516137434448905E-2</v>
      </c>
      <c r="H393" s="165">
        <v>20347</v>
      </c>
      <c r="I393" s="166">
        <f t="shared" si="11"/>
        <v>2.0331060448608291E-2</v>
      </c>
    </row>
    <row r="394" spans="1:9" ht="15.75" x14ac:dyDescent="0.25">
      <c r="A394" s="161" t="s">
        <v>349</v>
      </c>
      <c r="B394" s="167"/>
      <c r="C394" s="167"/>
      <c r="D394" s="165">
        <v>24375</v>
      </c>
      <c r="E394" s="166">
        <f t="shared" si="12"/>
        <v>1.7581227072276696E-2</v>
      </c>
      <c r="F394" s="165">
        <v>21563</v>
      </c>
      <c r="G394" s="166">
        <f t="shared" si="13"/>
        <v>1.5601304654851071E-2</v>
      </c>
      <c r="H394" s="165">
        <v>21641</v>
      </c>
      <c r="I394" s="166">
        <f t="shared" si="11"/>
        <v>2.1624046747350079E-2</v>
      </c>
    </row>
    <row r="395" spans="1:9" ht="15.75" x14ac:dyDescent="0.25">
      <c r="A395" s="161" t="s">
        <v>350</v>
      </c>
      <c r="B395" s="167"/>
      <c r="C395" s="167"/>
      <c r="D395" s="165">
        <v>660722</v>
      </c>
      <c r="E395" s="166">
        <f t="shared" si="12"/>
        <v>0.47656629799584832</v>
      </c>
      <c r="F395" s="165">
        <v>641015</v>
      </c>
      <c r="G395" s="166">
        <f t="shared" si="13"/>
        <v>0.46378844795851037</v>
      </c>
      <c r="H395" s="165">
        <v>437552</v>
      </c>
      <c r="I395" s="166">
        <f t="shared" si="11"/>
        <v>0.43720922796527523</v>
      </c>
    </row>
    <row r="396" spans="1:9" ht="15.75" x14ac:dyDescent="0.25">
      <c r="A396" s="161" t="s">
        <v>351</v>
      </c>
      <c r="B396" s="167"/>
      <c r="C396" s="167"/>
      <c r="D396" s="165">
        <v>28893</v>
      </c>
      <c r="E396" s="166">
        <f t="shared" si="12"/>
        <v>2.0839975130227305E-2</v>
      </c>
      <c r="F396" s="165">
        <v>51895</v>
      </c>
      <c r="G396" s="166">
        <f t="shared" si="13"/>
        <v>3.7547173633701074E-2</v>
      </c>
      <c r="H396" s="165">
        <v>28157</v>
      </c>
      <c r="I396" s="166">
        <f t="shared" si="11"/>
        <v>2.8134942205311035E-2</v>
      </c>
    </row>
    <row r="397" spans="1:9" ht="15.75" x14ac:dyDescent="0.25">
      <c r="A397" s="161" t="s">
        <v>352</v>
      </c>
      <c r="B397" s="167"/>
      <c r="C397" s="167"/>
      <c r="D397" s="165">
        <v>67677</v>
      </c>
      <c r="E397" s="166">
        <f t="shared" si="12"/>
        <v>4.8814141725967992E-2</v>
      </c>
      <c r="F397" s="165">
        <v>58361</v>
      </c>
      <c r="G397" s="166">
        <f t="shared" si="13"/>
        <v>4.2225466816387482E-2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17458</v>
      </c>
      <c r="I398" s="166">
        <f>H398/H$403</f>
        <v>1.7444323650258199E-2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18904</v>
      </c>
      <c r="I399" s="166">
        <f>H399/H$403</f>
        <v>1.8889190874354506E-2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4670</v>
      </c>
      <c r="G400" s="166">
        <f>F400/F$403</f>
        <v>3.3788476899389926E-3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453</v>
      </c>
      <c r="C401" s="166">
        <f>B401/B$403</f>
        <v>3.2526396283518165E-4</v>
      </c>
      <c r="D401" s="165">
        <v>521</v>
      </c>
      <c r="E401" s="166">
        <f>D401/D$403</f>
        <v>3.7578745865256031E-4</v>
      </c>
      <c r="F401" s="165">
        <v>463</v>
      </c>
      <c r="G401" s="166">
        <f>F401/F$403</f>
        <v>3.349906810367781E-4</v>
      </c>
      <c r="H401" s="165">
        <v>534</v>
      </c>
      <c r="I401" s="166">
        <f>H401/H$403</f>
        <v>5.3358167196917614E-4</v>
      </c>
    </row>
    <row r="402" spans="1:9" x14ac:dyDescent="0.2">
      <c r="A402" s="163" t="s">
        <v>356</v>
      </c>
      <c r="B402" s="165">
        <v>37895</v>
      </c>
      <c r="C402" s="166">
        <f>B402/B$403</f>
        <v>2.7209443425252115E-2</v>
      </c>
      <c r="D402" s="165">
        <v>68629</v>
      </c>
      <c r="E402" s="166">
        <f>D402/D$403</f>
        <v>4.9500801343313944E-2</v>
      </c>
      <c r="F402" s="165">
        <v>64062</v>
      </c>
      <c r="G402" s="166">
        <f>F402/F$403</f>
        <v>4.635026567727446E-2</v>
      </c>
      <c r="H402" s="165">
        <v>35575</v>
      </c>
      <c r="I402" s="166">
        <f>H402/H$403</f>
        <v>3.5547131049257386E-2</v>
      </c>
    </row>
    <row r="403" spans="1:9" ht="15.75" x14ac:dyDescent="0.2">
      <c r="A403" s="140" t="s">
        <v>357</v>
      </c>
      <c r="B403" s="168">
        <f>SUM(B384:B388,B401:B402)</f>
        <v>1392715</v>
      </c>
      <c r="C403" s="169">
        <f>SUM(C384:C388,C401:C402)</f>
        <v>1</v>
      </c>
      <c r="D403" s="168">
        <f>SUM(D389:D397,D400:D402)</f>
        <v>1386422</v>
      </c>
      <c r="E403" s="169">
        <f>SUM(E389:E397,E400:E402)</f>
        <v>0.99999999999999989</v>
      </c>
      <c r="F403" s="168">
        <f>SUM(F389:F397,F400:F402)</f>
        <v>1382128</v>
      </c>
      <c r="G403" s="169">
        <f>SUM(G389:G397,G400:G402)</f>
        <v>1</v>
      </c>
      <c r="H403" s="168">
        <f>SUM(H389:H396,H398:H402)</f>
        <v>1000784</v>
      </c>
      <c r="I403" s="169">
        <f>SUM(I389:I396,I398:I402)</f>
        <v>1</v>
      </c>
    </row>
    <row r="404" spans="1:9" x14ac:dyDescent="0.2">
      <c r="A404" s="163" t="s">
        <v>358</v>
      </c>
      <c r="B404" s="165">
        <v>2118481</v>
      </c>
      <c r="C404" s="170"/>
      <c r="D404" s="165">
        <v>2118481</v>
      </c>
      <c r="E404" s="170"/>
      <c r="F404" s="165">
        <v>2118481</v>
      </c>
      <c r="G404" s="170"/>
      <c r="H404" s="165">
        <v>2141613</v>
      </c>
      <c r="I404" s="170"/>
    </row>
    <row r="405" spans="1:9" ht="15.75" x14ac:dyDescent="0.2">
      <c r="A405" s="140" t="s">
        <v>359</v>
      </c>
      <c r="B405" s="171">
        <f>B403/B404</f>
        <v>0.65741207969294979</v>
      </c>
      <c r="C405" s="169"/>
      <c r="D405" s="171">
        <f>D403/D404</f>
        <v>0.6544415550576097</v>
      </c>
      <c r="E405" s="169"/>
      <c r="F405" s="171">
        <f>F403/F404</f>
        <v>0.65241463104932262</v>
      </c>
      <c r="G405" s="169"/>
      <c r="H405" s="171">
        <f>H403/H404</f>
        <v>0.46730384994861351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248224</v>
      </c>
      <c r="D429" s="177">
        <f t="shared" ref="D429:D434" si="14">C429/$B$58</f>
        <v>8.0854512431237965E-2</v>
      </c>
      <c r="E429" s="172">
        <v>116900</v>
      </c>
      <c r="F429" s="177">
        <f>E429/$C$58</f>
        <v>7.9229152532723543E-2</v>
      </c>
      <c r="G429" s="172">
        <v>131324</v>
      </c>
      <c r="H429" s="177">
        <f>G429/$D$58</f>
        <v>8.235849689659909E-2</v>
      </c>
    </row>
    <row r="430" spans="1:8" x14ac:dyDescent="0.2">
      <c r="A430" s="258" t="s">
        <v>364</v>
      </c>
      <c r="B430" s="259"/>
      <c r="C430" s="165">
        <v>220654</v>
      </c>
      <c r="D430" s="178">
        <f t="shared" si="14"/>
        <v>7.187407980695816E-2</v>
      </c>
      <c r="E430" s="165">
        <v>100918</v>
      </c>
      <c r="F430" s="178">
        <f t="shared" ref="F430:F441" si="15">E430/$C$58</f>
        <v>6.8397327761312188E-2</v>
      </c>
      <c r="G430" s="165">
        <v>119736</v>
      </c>
      <c r="H430" s="178">
        <f t="shared" ref="H430:H441" si="16">G430/$D$58</f>
        <v>7.5091201794121321E-2</v>
      </c>
    </row>
    <row r="431" spans="1:8" x14ac:dyDescent="0.2">
      <c r="A431" s="258" t="s">
        <v>365</v>
      </c>
      <c r="B431" s="259"/>
      <c r="C431" s="165">
        <v>27570</v>
      </c>
      <c r="D431" s="178">
        <f t="shared" si="14"/>
        <v>8.9804326242798067E-3</v>
      </c>
      <c r="E431" s="165">
        <v>15982</v>
      </c>
      <c r="F431" s="178">
        <f t="shared" si="15"/>
        <v>1.0831824771411357E-2</v>
      </c>
      <c r="G431" s="165">
        <v>11588</v>
      </c>
      <c r="H431" s="178">
        <f t="shared" si="16"/>
        <v>7.2672951024777667E-3</v>
      </c>
    </row>
    <row r="432" spans="1:8" ht="15.75" x14ac:dyDescent="0.25">
      <c r="A432" s="256" t="s">
        <v>366</v>
      </c>
      <c r="B432" s="257"/>
      <c r="C432" s="172">
        <v>10778</v>
      </c>
      <c r="D432" s="177">
        <f t="shared" si="14"/>
        <v>3.5107400371595125E-3</v>
      </c>
      <c r="E432" s="172">
        <v>6758</v>
      </c>
      <c r="F432" s="177">
        <f t="shared" si="15"/>
        <v>4.5802447631834529E-3</v>
      </c>
      <c r="G432" s="172">
        <v>4020</v>
      </c>
      <c r="H432" s="177">
        <f t="shared" si="16"/>
        <v>2.5211016838074403E-3</v>
      </c>
    </row>
    <row r="433" spans="1:8" x14ac:dyDescent="0.2">
      <c r="A433" s="258" t="s">
        <v>364</v>
      </c>
      <c r="B433" s="259"/>
      <c r="C433" s="165">
        <v>214</v>
      </c>
      <c r="D433" s="178">
        <f t="shared" si="14"/>
        <v>6.9706658744863209E-5</v>
      </c>
      <c r="E433" s="165">
        <v>140</v>
      </c>
      <c r="F433" s="178">
        <f t="shared" si="15"/>
        <v>9.4885212614040167E-5</v>
      </c>
      <c r="G433" s="165">
        <v>74</v>
      </c>
      <c r="H433" s="178">
        <f t="shared" si="16"/>
        <v>4.6408339453171789E-5</v>
      </c>
    </row>
    <row r="434" spans="1:8" x14ac:dyDescent="0.2">
      <c r="A434" s="258" t="s">
        <v>365</v>
      </c>
      <c r="B434" s="259"/>
      <c r="C434" s="165">
        <v>10564</v>
      </c>
      <c r="D434" s="178">
        <f t="shared" si="14"/>
        <v>3.441033378414649E-3</v>
      </c>
      <c r="E434" s="165">
        <v>6618</v>
      </c>
      <c r="F434" s="178">
        <f t="shared" si="15"/>
        <v>4.4853595505694134E-3</v>
      </c>
      <c r="G434" s="165">
        <v>3946</v>
      </c>
      <c r="H434" s="178">
        <f t="shared" si="16"/>
        <v>2.4746933443542687E-3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2051</v>
      </c>
      <c r="D436" s="177">
        <f t="shared" ref="D436:D441" si="17">C436/$B$58</f>
        <v>6.68076434979974E-4</v>
      </c>
      <c r="E436" s="172">
        <v>856</v>
      </c>
      <c r="F436" s="177">
        <f t="shared" si="15"/>
        <v>5.8015529998298849E-4</v>
      </c>
      <c r="G436" s="172">
        <v>1195</v>
      </c>
      <c r="H436" s="177">
        <f t="shared" si="16"/>
        <v>7.4943196819649038E-4</v>
      </c>
    </row>
    <row r="437" spans="1:8" x14ac:dyDescent="0.2">
      <c r="A437" s="258" t="s">
        <v>364</v>
      </c>
      <c r="B437" s="259"/>
      <c r="C437" s="165">
        <v>1756</v>
      </c>
      <c r="D437" s="178">
        <f t="shared" si="17"/>
        <v>5.7198548016812987E-4</v>
      </c>
      <c r="E437" s="165">
        <v>714</v>
      </c>
      <c r="F437" s="178">
        <f t="shared" si="15"/>
        <v>4.8391458433160486E-4</v>
      </c>
      <c r="G437" s="165">
        <v>1042</v>
      </c>
      <c r="H437" s="178">
        <f t="shared" si="16"/>
        <v>6.5347959067844604E-4</v>
      </c>
    </row>
    <row r="438" spans="1:8" x14ac:dyDescent="0.2">
      <c r="A438" s="258" t="s">
        <v>365</v>
      </c>
      <c r="B438" s="259"/>
      <c r="C438" s="165">
        <v>295</v>
      </c>
      <c r="D438" s="178">
        <f t="shared" si="17"/>
        <v>9.6090954811844142E-5</v>
      </c>
      <c r="E438" s="165">
        <v>142</v>
      </c>
      <c r="F438" s="178">
        <f t="shared" si="15"/>
        <v>9.6240715651383599E-5</v>
      </c>
      <c r="G438" s="165">
        <v>153</v>
      </c>
      <c r="H438" s="178">
        <f t="shared" si="16"/>
        <v>9.5952377518044378E-5</v>
      </c>
    </row>
    <row r="439" spans="1:8" ht="15.75" x14ac:dyDescent="0.25">
      <c r="A439" s="256" t="s">
        <v>366</v>
      </c>
      <c r="B439" s="257"/>
      <c r="C439" s="172">
        <v>34</v>
      </c>
      <c r="D439" s="177">
        <f t="shared" si="17"/>
        <v>1.1074889707127798E-5</v>
      </c>
      <c r="E439" s="172">
        <v>16</v>
      </c>
      <c r="F439" s="177">
        <f t="shared" si="15"/>
        <v>1.0844024298747447E-5</v>
      </c>
      <c r="G439" s="172">
        <v>18</v>
      </c>
      <c r="H439" s="177">
        <f t="shared" si="16"/>
        <v>1.1288515002122868E-5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34</v>
      </c>
      <c r="D441" s="178">
        <f t="shared" si="17"/>
        <v>1.1074889707127798E-5</v>
      </c>
      <c r="E441" s="165">
        <v>16</v>
      </c>
      <c r="F441" s="178">
        <f t="shared" si="15"/>
        <v>1.0844024298747447E-5</v>
      </c>
      <c r="G441" s="165">
        <v>18</v>
      </c>
      <c r="H441" s="178">
        <f t="shared" si="16"/>
        <v>1.1288515002122868E-5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199</v>
      </c>
      <c r="D467" s="60">
        <v>199</v>
      </c>
      <c r="E467" s="60">
        <v>199</v>
      </c>
      <c r="F467" s="60">
        <v>199</v>
      </c>
      <c r="G467" s="60">
        <v>199</v>
      </c>
      <c r="H467" s="60">
        <v>200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977</v>
      </c>
      <c r="D469" s="60">
        <v>984</v>
      </c>
      <c r="E469" s="60">
        <v>985</v>
      </c>
      <c r="F469" s="60">
        <v>985</v>
      </c>
      <c r="G469" s="60">
        <v>993</v>
      </c>
      <c r="H469" s="60">
        <v>1006</v>
      </c>
    </row>
    <row r="470" spans="1:8" x14ac:dyDescent="0.2">
      <c r="A470" s="138" t="s">
        <v>441</v>
      </c>
      <c r="B470" s="106"/>
      <c r="C470" s="58">
        <v>195</v>
      </c>
      <c r="D470" s="58">
        <v>196</v>
      </c>
      <c r="E470" s="58">
        <v>196</v>
      </c>
      <c r="F470" s="58">
        <v>197</v>
      </c>
      <c r="G470" s="58">
        <v>202</v>
      </c>
      <c r="H470" s="58">
        <v>207</v>
      </c>
    </row>
    <row r="471" spans="1:8" x14ac:dyDescent="0.2">
      <c r="A471" s="139" t="s">
        <v>442</v>
      </c>
      <c r="B471" s="108"/>
      <c r="C471" s="60">
        <v>8</v>
      </c>
      <c r="D471" s="60">
        <v>8</v>
      </c>
      <c r="E471" s="60">
        <v>8</v>
      </c>
      <c r="F471" s="60">
        <v>8</v>
      </c>
      <c r="G471" s="60">
        <v>8</v>
      </c>
      <c r="H471" s="60">
        <v>11</v>
      </c>
    </row>
    <row r="472" spans="1:8" x14ac:dyDescent="0.2">
      <c r="A472" s="138" t="s">
        <v>443</v>
      </c>
      <c r="B472" s="106"/>
      <c r="C472" s="58">
        <v>774</v>
      </c>
      <c r="D472" s="58">
        <v>780</v>
      </c>
      <c r="E472" s="58">
        <v>781</v>
      </c>
      <c r="F472" s="58">
        <v>780</v>
      </c>
      <c r="G472" s="58">
        <v>783</v>
      </c>
      <c r="H472" s="58">
        <v>788</v>
      </c>
    </row>
    <row r="473" spans="1:8" x14ac:dyDescent="0.2">
      <c r="A473" s="139" t="s">
        <v>444</v>
      </c>
      <c r="B473" s="108"/>
      <c r="C473" s="60">
        <v>3444817</v>
      </c>
      <c r="D473" s="60">
        <v>3282056</v>
      </c>
      <c r="E473" s="60">
        <v>3577004</v>
      </c>
      <c r="F473" s="60">
        <v>3438280</v>
      </c>
      <c r="G473" s="60">
        <v>3416752</v>
      </c>
      <c r="H473" s="60">
        <v>3553105</v>
      </c>
    </row>
    <row r="474" spans="1:8" x14ac:dyDescent="0.2">
      <c r="A474" s="138" t="s">
        <v>445</v>
      </c>
      <c r="B474" s="106"/>
      <c r="C474" s="58">
        <v>0</v>
      </c>
      <c r="D474" s="58">
        <v>15714</v>
      </c>
      <c r="E474" s="58">
        <v>15783</v>
      </c>
      <c r="F474" s="58">
        <v>15974</v>
      </c>
      <c r="G474" s="58">
        <v>16268</v>
      </c>
      <c r="H474" s="58">
        <v>16435</v>
      </c>
    </row>
    <row r="475" spans="1:8" x14ac:dyDescent="0.2">
      <c r="A475" s="139" t="s">
        <v>446</v>
      </c>
      <c r="B475" s="108"/>
      <c r="C475" s="60">
        <v>11612</v>
      </c>
      <c r="D475" s="60">
        <v>11779</v>
      </c>
      <c r="E475" s="60">
        <v>11887</v>
      </c>
      <c r="F475" s="60">
        <v>12028</v>
      </c>
      <c r="G475" s="60">
        <v>12250</v>
      </c>
      <c r="H475" s="60">
        <v>12491</v>
      </c>
    </row>
    <row r="476" spans="1:8" x14ac:dyDescent="0.2">
      <c r="A476" s="138" t="s">
        <v>447</v>
      </c>
      <c r="B476" s="106"/>
      <c r="C476" s="58">
        <v>1690309</v>
      </c>
      <c r="D476" s="58">
        <v>1615697</v>
      </c>
      <c r="E476" s="58">
        <v>1698164</v>
      </c>
      <c r="F476" s="58">
        <v>1701921</v>
      </c>
      <c r="G476" s="58">
        <v>1666829</v>
      </c>
      <c r="H476" s="58">
        <v>1802337</v>
      </c>
    </row>
    <row r="477" spans="1:8" x14ac:dyDescent="0.2">
      <c r="A477" s="139" t="s">
        <v>448</v>
      </c>
      <c r="B477" s="108"/>
      <c r="C477" s="60">
        <v>1967167</v>
      </c>
      <c r="D477" s="60">
        <v>0</v>
      </c>
      <c r="E477" s="60">
        <v>1985098</v>
      </c>
      <c r="F477" s="60">
        <v>1999881</v>
      </c>
      <c r="G477" s="60">
        <v>2017501</v>
      </c>
      <c r="H477" s="60">
        <v>2028567</v>
      </c>
    </row>
    <row r="478" spans="1:8" x14ac:dyDescent="0.2">
      <c r="A478" s="138" t="s">
        <v>449</v>
      </c>
      <c r="B478" s="106"/>
      <c r="C478" s="58">
        <v>1967167</v>
      </c>
      <c r="D478" s="58">
        <v>0</v>
      </c>
      <c r="E478" s="58">
        <v>1985098</v>
      </c>
      <c r="F478" s="58">
        <v>1999881</v>
      </c>
      <c r="G478" s="58">
        <v>2017501</v>
      </c>
      <c r="H478" s="58">
        <v>2028567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508779</v>
      </c>
      <c r="D481" s="60">
        <v>0</v>
      </c>
      <c r="E481" s="60">
        <v>495535</v>
      </c>
      <c r="F481" s="60">
        <v>501079</v>
      </c>
      <c r="G481" s="60">
        <v>505885</v>
      </c>
      <c r="H481" s="60">
        <v>508653</v>
      </c>
    </row>
    <row r="482" spans="1:8" x14ac:dyDescent="0.2">
      <c r="A482" s="138" t="s">
        <v>453</v>
      </c>
      <c r="B482" s="106"/>
      <c r="C482" s="58">
        <v>497664</v>
      </c>
      <c r="D482" s="58">
        <v>0</v>
      </c>
      <c r="E482" s="58">
        <v>495535</v>
      </c>
      <c r="F482" s="58">
        <v>501079</v>
      </c>
      <c r="G482" s="58">
        <v>505885</v>
      </c>
      <c r="H482" s="58">
        <v>508653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11115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5.0251256281406143E-3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7.1647901740019559E-3</v>
      </c>
      <c r="D489" s="186">
        <f t="shared" si="19"/>
        <v>1.0162601626015899E-3</v>
      </c>
      <c r="E489" s="186">
        <f t="shared" si="19"/>
        <v>0</v>
      </c>
      <c r="F489" s="186">
        <f t="shared" si="19"/>
        <v>8.1218274111674038E-3</v>
      </c>
      <c r="G489" s="186">
        <f t="shared" si="19"/>
        <v>1.3091641490432959E-2</v>
      </c>
    </row>
    <row r="490" spans="1:8" x14ac:dyDescent="0.2">
      <c r="A490" s="138" t="s">
        <v>441</v>
      </c>
      <c r="B490" s="106"/>
      <c r="C490" s="187">
        <f t="shared" si="19"/>
        <v>5.12820512820511E-3</v>
      </c>
      <c r="D490" s="187">
        <f t="shared" si="19"/>
        <v>0</v>
      </c>
      <c r="E490" s="187">
        <f t="shared" si="19"/>
        <v>5.1020408163264808E-3</v>
      </c>
      <c r="F490" s="187">
        <f t="shared" si="19"/>
        <v>2.5380710659898442E-2</v>
      </c>
      <c r="G490" s="187">
        <f t="shared" si="19"/>
        <v>2.4752475247524774E-2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0.375</v>
      </c>
    </row>
    <row r="492" spans="1:8" x14ac:dyDescent="0.2">
      <c r="A492" s="138" t="s">
        <v>443</v>
      </c>
      <c r="B492" s="106"/>
      <c r="C492" s="187">
        <f t="shared" si="19"/>
        <v>7.7519379844961378E-3</v>
      </c>
      <c r="D492" s="187">
        <f t="shared" si="19"/>
        <v>1.2820512820512775E-3</v>
      </c>
      <c r="E492" s="187">
        <f t="shared" si="19"/>
        <v>-1.280409731113985E-3</v>
      </c>
      <c r="F492" s="187">
        <f t="shared" si="19"/>
        <v>3.8461538461538325E-3</v>
      </c>
      <c r="G492" s="187">
        <f t="shared" si="19"/>
        <v>6.3856960408683605E-3</v>
      </c>
    </row>
    <row r="493" spans="1:8" x14ac:dyDescent="0.2">
      <c r="A493" s="139" t="s">
        <v>444</v>
      </c>
      <c r="B493" s="108"/>
      <c r="C493" s="186">
        <f t="shared" si="19"/>
        <v>-4.724808313474993E-2</v>
      </c>
      <c r="D493" s="186">
        <f t="shared" si="19"/>
        <v>8.9866839566418166E-2</v>
      </c>
      <c r="E493" s="186">
        <f t="shared" si="19"/>
        <v>-3.8782176368827082E-2</v>
      </c>
      <c r="F493" s="186">
        <f t="shared" si="19"/>
        <v>-6.2612701699686912E-3</v>
      </c>
      <c r="G493" s="186">
        <f t="shared" si="19"/>
        <v>3.9907198415337186E-2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4.3909889270714597E-3</v>
      </c>
      <c r="E494" s="187">
        <f t="shared" si="19"/>
        <v>1.2101628334283632E-2</v>
      </c>
      <c r="F494" s="187">
        <f t="shared" si="19"/>
        <v>1.8404907975460016E-2</v>
      </c>
      <c r="G494" s="187">
        <f t="shared" si="19"/>
        <v>1.0265552003934086E-2</v>
      </c>
    </row>
    <row r="495" spans="1:8" x14ac:dyDescent="0.2">
      <c r="A495" s="139" t="s">
        <v>446</v>
      </c>
      <c r="B495" s="108"/>
      <c r="C495" s="186">
        <f t="shared" si="19"/>
        <v>1.4381674130210076E-2</v>
      </c>
      <c r="D495" s="186">
        <f t="shared" si="19"/>
        <v>9.168859835300136E-3</v>
      </c>
      <c r="E495" s="186">
        <f t="shared" si="19"/>
        <v>1.1861697652898018E-2</v>
      </c>
      <c r="F495" s="186">
        <f t="shared" si="19"/>
        <v>1.8456933821084043E-2</v>
      </c>
      <c r="G495" s="186">
        <f t="shared" si="19"/>
        <v>1.967346938775516E-2</v>
      </c>
    </row>
    <row r="496" spans="1:8" x14ac:dyDescent="0.2">
      <c r="A496" s="138" t="s">
        <v>447</v>
      </c>
      <c r="B496" s="106"/>
      <c r="C496" s="187">
        <f t="shared" si="19"/>
        <v>-4.4141041667529413E-2</v>
      </c>
      <c r="D496" s="187">
        <f t="shared" si="19"/>
        <v>5.1041129617743985E-2</v>
      </c>
      <c r="E496" s="187">
        <f t="shared" si="19"/>
        <v>2.2123893805310324E-3</v>
      </c>
      <c r="F496" s="187">
        <f t="shared" si="19"/>
        <v>-2.0619053410822263E-2</v>
      </c>
      <c r="G496" s="187">
        <f t="shared" si="19"/>
        <v>8.1296881683724065E-2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7.4469875038913891E-3</v>
      </c>
      <c r="F497" s="186">
        <f t="shared" si="19"/>
        <v>8.8105242261915517E-3</v>
      </c>
      <c r="G497" s="186">
        <f t="shared" si="19"/>
        <v>5.4850034770739242E-3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7.4469875038913891E-3</v>
      </c>
      <c r="F498" s="187">
        <f t="shared" si="19"/>
        <v>8.8105242261915517E-3</v>
      </c>
      <c r="G498" s="187">
        <f t="shared" si="19"/>
        <v>5.4850034770739242E-3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1.1187908018606141E-2</v>
      </c>
      <c r="F501" s="186">
        <f t="shared" si="19"/>
        <v>9.5913019703479652E-3</v>
      </c>
      <c r="G501" s="186">
        <f t="shared" si="19"/>
        <v>5.4715992765153043E-3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1.1187908018606141E-2</v>
      </c>
      <c r="F502" s="187">
        <f t="shared" si="19"/>
        <v>9.5913019703479652E-3</v>
      </c>
      <c r="G502" s="187">
        <f t="shared" si="19"/>
        <v>5.4715992765153043E-3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65061116</v>
      </c>
      <c r="D508" s="205">
        <v>66797041</v>
      </c>
      <c r="E508" s="205">
        <v>68877350</v>
      </c>
      <c r="F508" s="205">
        <v>68143658</v>
      </c>
      <c r="G508" s="205">
        <v>70305164</v>
      </c>
      <c r="H508" s="205">
        <v>69129979</v>
      </c>
    </row>
    <row r="509" spans="1:9" x14ac:dyDescent="0.2">
      <c r="A509" s="208" t="s">
        <v>458</v>
      </c>
      <c r="B509" s="273"/>
      <c r="C509" s="206">
        <v>39736277</v>
      </c>
      <c r="D509" s="206">
        <v>41270929</v>
      </c>
      <c r="E509" s="206">
        <v>42469489</v>
      </c>
      <c r="F509" s="206">
        <v>41524153</v>
      </c>
      <c r="G509" s="206">
        <v>42393101</v>
      </c>
      <c r="H509" s="206">
        <v>41936589</v>
      </c>
    </row>
    <row r="510" spans="1:9" x14ac:dyDescent="0.2">
      <c r="A510" s="208" t="s">
        <v>459</v>
      </c>
      <c r="B510" s="273"/>
      <c r="C510" s="206">
        <v>9324481</v>
      </c>
      <c r="D510" s="206">
        <v>9295469</v>
      </c>
      <c r="E510" s="206">
        <v>9214713</v>
      </c>
      <c r="F510" s="206">
        <v>9179526</v>
      </c>
      <c r="G510" s="206">
        <v>9455059</v>
      </c>
      <c r="H510" s="206">
        <v>9034953</v>
      </c>
    </row>
    <row r="511" spans="1:9" x14ac:dyDescent="0.2">
      <c r="A511" s="208" t="s">
        <v>460</v>
      </c>
      <c r="B511" s="273"/>
      <c r="C511" s="206">
        <v>16000358</v>
      </c>
      <c r="D511" s="206">
        <v>16230643</v>
      </c>
      <c r="E511" s="206">
        <v>17193148</v>
      </c>
      <c r="F511" s="206">
        <v>17439979</v>
      </c>
      <c r="G511" s="206">
        <v>18457004</v>
      </c>
      <c r="H511" s="206">
        <v>18158437</v>
      </c>
    </row>
    <row r="512" spans="1:9" ht="15.75" x14ac:dyDescent="0.25">
      <c r="A512" s="276" t="s">
        <v>461</v>
      </c>
      <c r="B512" s="257"/>
      <c r="C512" s="205">
        <v>65005099</v>
      </c>
      <c r="D512" s="205">
        <v>66741737</v>
      </c>
      <c r="E512" s="205">
        <v>68824576</v>
      </c>
      <c r="F512" s="205">
        <v>68087399</v>
      </c>
      <c r="G512" s="205">
        <v>70247266</v>
      </c>
      <c r="H512" s="205">
        <v>69072855</v>
      </c>
    </row>
    <row r="513" spans="1:8" x14ac:dyDescent="0.2">
      <c r="A513" s="208" t="s">
        <v>458</v>
      </c>
      <c r="B513" s="273"/>
      <c r="C513" s="206">
        <v>39708008</v>
      </c>
      <c r="D513" s="206">
        <v>41244403</v>
      </c>
      <c r="E513" s="206">
        <v>42445987</v>
      </c>
      <c r="F513" s="206">
        <v>41497128</v>
      </c>
      <c r="G513" s="206">
        <v>42365342</v>
      </c>
      <c r="H513" s="206">
        <v>41908028</v>
      </c>
    </row>
    <row r="514" spans="1:8" x14ac:dyDescent="0.2">
      <c r="A514" s="208" t="s">
        <v>459</v>
      </c>
      <c r="B514" s="273"/>
      <c r="C514" s="206">
        <v>9296733</v>
      </c>
      <c r="D514" s="206">
        <v>9266691</v>
      </c>
      <c r="E514" s="206">
        <v>9185441</v>
      </c>
      <c r="F514" s="206">
        <v>9150292</v>
      </c>
      <c r="G514" s="206">
        <v>9424920</v>
      </c>
      <c r="H514" s="206">
        <v>9006390</v>
      </c>
    </row>
    <row r="515" spans="1:8" x14ac:dyDescent="0.2">
      <c r="A515" s="208" t="s">
        <v>460</v>
      </c>
      <c r="B515" s="273"/>
      <c r="C515" s="206">
        <v>16000358</v>
      </c>
      <c r="D515" s="206">
        <v>16230643</v>
      </c>
      <c r="E515" s="206">
        <v>17193148</v>
      </c>
      <c r="F515" s="206">
        <v>17439979</v>
      </c>
      <c r="G515" s="206">
        <v>18457004</v>
      </c>
      <c r="H515" s="206">
        <v>18158437</v>
      </c>
    </row>
    <row r="516" spans="1:8" ht="15.75" x14ac:dyDescent="0.25">
      <c r="A516" s="276" t="s">
        <v>462</v>
      </c>
      <c r="B516" s="257"/>
      <c r="C516" s="205">
        <v>56017</v>
      </c>
      <c r="D516" s="205">
        <v>55304</v>
      </c>
      <c r="E516" s="205">
        <v>52774</v>
      </c>
      <c r="F516" s="205">
        <v>56259</v>
      </c>
      <c r="G516" s="205">
        <v>57898</v>
      </c>
      <c r="H516" s="205">
        <v>57124</v>
      </c>
    </row>
    <row r="517" spans="1:8" x14ac:dyDescent="0.2">
      <c r="A517" s="208" t="s">
        <v>458</v>
      </c>
      <c r="B517" s="273"/>
      <c r="C517" s="206">
        <v>28269</v>
      </c>
      <c r="D517" s="206">
        <v>26526</v>
      </c>
      <c r="E517" s="206">
        <v>23502</v>
      </c>
      <c r="F517" s="206">
        <v>27025</v>
      </c>
      <c r="G517" s="206">
        <v>27759</v>
      </c>
      <c r="H517" s="206">
        <v>28561</v>
      </c>
    </row>
    <row r="518" spans="1:8" x14ac:dyDescent="0.2">
      <c r="A518" s="208" t="s">
        <v>459</v>
      </c>
      <c r="B518" s="273"/>
      <c r="C518" s="206">
        <v>27748</v>
      </c>
      <c r="D518" s="206">
        <v>28778</v>
      </c>
      <c r="E518" s="206">
        <v>29272</v>
      </c>
      <c r="F518" s="206">
        <v>29234</v>
      </c>
      <c r="G518" s="206">
        <v>30139</v>
      </c>
      <c r="H518" s="206">
        <v>28563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141290</v>
      </c>
      <c r="D521" s="200">
        <v>141734</v>
      </c>
      <c r="E521" s="200">
        <v>154167</v>
      </c>
      <c r="F521" s="200">
        <v>146504</v>
      </c>
      <c r="G521" s="200">
        <v>148147</v>
      </c>
      <c r="H521" s="200">
        <v>149467</v>
      </c>
    </row>
    <row r="522" spans="1:8" x14ac:dyDescent="0.2">
      <c r="A522" s="208" t="s">
        <v>458</v>
      </c>
      <c r="B522" s="273"/>
      <c r="C522" s="201">
        <v>8566</v>
      </c>
      <c r="D522" s="201">
        <v>8700</v>
      </c>
      <c r="E522" s="201">
        <v>9228</v>
      </c>
      <c r="F522" s="201">
        <v>8977</v>
      </c>
      <c r="G522" s="201">
        <v>8991</v>
      </c>
      <c r="H522" s="201">
        <v>8997</v>
      </c>
    </row>
    <row r="523" spans="1:8" x14ac:dyDescent="0.2">
      <c r="A523" s="208" t="s">
        <v>459</v>
      </c>
      <c r="B523" s="273"/>
      <c r="C523" s="201">
        <v>104338</v>
      </c>
      <c r="D523" s="201">
        <v>104365</v>
      </c>
      <c r="E523" s="201">
        <v>113015</v>
      </c>
      <c r="F523" s="201">
        <v>107548</v>
      </c>
      <c r="G523" s="201">
        <v>108926</v>
      </c>
      <c r="H523" s="201">
        <v>109754</v>
      </c>
    </row>
    <row r="524" spans="1:8" x14ac:dyDescent="0.2">
      <c r="A524" s="208" t="s">
        <v>460</v>
      </c>
      <c r="B524" s="273"/>
      <c r="C524" s="201">
        <v>28386</v>
      </c>
      <c r="D524" s="201">
        <v>28669</v>
      </c>
      <c r="E524" s="201">
        <v>31924</v>
      </c>
      <c r="F524" s="201">
        <v>29979</v>
      </c>
      <c r="G524" s="201">
        <v>30230</v>
      </c>
      <c r="H524" s="201">
        <v>30716</v>
      </c>
    </row>
    <row r="525" spans="1:8" ht="15.75" x14ac:dyDescent="0.25">
      <c r="A525" s="276" t="s">
        <v>461</v>
      </c>
      <c r="B525" s="257"/>
      <c r="C525" s="200">
        <v>121168</v>
      </c>
      <c r="D525" s="200">
        <v>121403</v>
      </c>
      <c r="E525" s="200">
        <v>130007</v>
      </c>
      <c r="F525" s="200">
        <v>125577</v>
      </c>
      <c r="G525" s="200">
        <v>127105</v>
      </c>
      <c r="H525" s="200">
        <v>128346</v>
      </c>
    </row>
    <row r="526" spans="1:8" x14ac:dyDescent="0.2">
      <c r="A526" s="208" t="s">
        <v>458</v>
      </c>
      <c r="B526" s="273"/>
      <c r="C526" s="201">
        <v>36</v>
      </c>
      <c r="D526" s="201">
        <v>38</v>
      </c>
      <c r="E526" s="201">
        <v>340</v>
      </c>
      <c r="F526" s="201">
        <v>40</v>
      </c>
      <c r="G526" s="201">
        <v>40</v>
      </c>
      <c r="H526" s="201">
        <v>42</v>
      </c>
    </row>
    <row r="527" spans="1:8" x14ac:dyDescent="0.2">
      <c r="A527" s="208" t="s">
        <v>459</v>
      </c>
      <c r="B527" s="273"/>
      <c r="C527" s="201">
        <v>96466</v>
      </c>
      <c r="D527" s="201">
        <v>96469</v>
      </c>
      <c r="E527" s="201">
        <v>102829</v>
      </c>
      <c r="F527" s="201">
        <v>99379</v>
      </c>
      <c r="G527" s="201">
        <v>100643</v>
      </c>
      <c r="H527" s="201">
        <v>101386</v>
      </c>
    </row>
    <row r="528" spans="1:8" x14ac:dyDescent="0.2">
      <c r="A528" s="208" t="s">
        <v>460</v>
      </c>
      <c r="B528" s="273"/>
      <c r="C528" s="201">
        <v>24666</v>
      </c>
      <c r="D528" s="201">
        <v>24896</v>
      </c>
      <c r="E528" s="201">
        <v>26838</v>
      </c>
      <c r="F528" s="201">
        <v>26158</v>
      </c>
      <c r="G528" s="201">
        <v>26422</v>
      </c>
      <c r="H528" s="201">
        <v>26918</v>
      </c>
    </row>
    <row r="529" spans="1:8" ht="15.75" x14ac:dyDescent="0.25">
      <c r="A529" s="276" t="s">
        <v>462</v>
      </c>
      <c r="B529" s="257"/>
      <c r="C529" s="200">
        <v>20122</v>
      </c>
      <c r="D529" s="200">
        <v>20331</v>
      </c>
      <c r="E529" s="200">
        <v>24160</v>
      </c>
      <c r="F529" s="200">
        <v>20927</v>
      </c>
      <c r="G529" s="200">
        <v>21042</v>
      </c>
      <c r="H529" s="200">
        <v>21121</v>
      </c>
    </row>
    <row r="530" spans="1:8" x14ac:dyDescent="0.2">
      <c r="A530" s="208" t="s">
        <v>458</v>
      </c>
      <c r="B530" s="273"/>
      <c r="C530" s="201">
        <v>8530</v>
      </c>
      <c r="D530" s="201">
        <v>8662</v>
      </c>
      <c r="E530" s="201">
        <v>8888</v>
      </c>
      <c r="F530" s="201">
        <v>8937</v>
      </c>
      <c r="G530" s="201">
        <v>8951</v>
      </c>
      <c r="H530" s="201">
        <v>8955</v>
      </c>
    </row>
    <row r="531" spans="1:8" x14ac:dyDescent="0.2">
      <c r="A531" s="208" t="s">
        <v>459</v>
      </c>
      <c r="B531" s="273"/>
      <c r="C531" s="201">
        <v>7872</v>
      </c>
      <c r="D531" s="201">
        <v>7896</v>
      </c>
      <c r="E531" s="201">
        <v>10186</v>
      </c>
      <c r="F531" s="201">
        <v>8169</v>
      </c>
      <c r="G531" s="201">
        <v>8283</v>
      </c>
      <c r="H531" s="201">
        <v>8368</v>
      </c>
    </row>
    <row r="532" spans="1:8" x14ac:dyDescent="0.2">
      <c r="A532" s="208" t="s">
        <v>460</v>
      </c>
      <c r="B532" s="273"/>
      <c r="C532" s="201">
        <v>3720</v>
      </c>
      <c r="D532" s="201">
        <v>3773</v>
      </c>
      <c r="E532" s="201">
        <v>5086</v>
      </c>
      <c r="F532" s="201">
        <v>3821</v>
      </c>
      <c r="G532" s="201">
        <v>3808</v>
      </c>
      <c r="H532" s="201">
        <v>3798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460480</v>
      </c>
      <c r="D534" s="203">
        <v>471280</v>
      </c>
      <c r="E534" s="203">
        <v>446770</v>
      </c>
      <c r="F534" s="203">
        <v>465130</v>
      </c>
      <c r="G534" s="203">
        <v>474560</v>
      </c>
      <c r="H534" s="203">
        <v>462510</v>
      </c>
    </row>
    <row r="535" spans="1:8" x14ac:dyDescent="0.2">
      <c r="A535" s="208" t="s">
        <v>458</v>
      </c>
      <c r="B535" s="273"/>
      <c r="C535" s="204">
        <v>4638840</v>
      </c>
      <c r="D535" s="204">
        <v>4743780</v>
      </c>
      <c r="E535" s="204">
        <v>4602240</v>
      </c>
      <c r="F535" s="204">
        <v>4625620</v>
      </c>
      <c r="G535" s="204">
        <v>4715060</v>
      </c>
      <c r="H535" s="204">
        <v>4661170</v>
      </c>
    </row>
    <row r="536" spans="1:8" x14ac:dyDescent="0.2">
      <c r="A536" s="208" t="s">
        <v>459</v>
      </c>
      <c r="B536" s="273"/>
      <c r="C536" s="204">
        <v>89370</v>
      </c>
      <c r="D536" s="204">
        <v>89070</v>
      </c>
      <c r="E536" s="204">
        <v>81540</v>
      </c>
      <c r="F536" s="204">
        <v>85350</v>
      </c>
      <c r="G536" s="204">
        <v>86800</v>
      </c>
      <c r="H536" s="204">
        <v>82320</v>
      </c>
    </row>
    <row r="537" spans="1:8" x14ac:dyDescent="0.2">
      <c r="A537" s="208" t="s">
        <v>460</v>
      </c>
      <c r="B537" s="273"/>
      <c r="C537" s="204">
        <v>563670</v>
      </c>
      <c r="D537" s="204">
        <v>566140</v>
      </c>
      <c r="E537" s="204">
        <v>538560</v>
      </c>
      <c r="F537" s="204">
        <v>581740</v>
      </c>
      <c r="G537" s="204">
        <v>610550</v>
      </c>
      <c r="H537" s="204">
        <v>591170</v>
      </c>
    </row>
    <row r="538" spans="1:8" ht="15.75" x14ac:dyDescent="0.25">
      <c r="A538" s="276" t="s">
        <v>461</v>
      </c>
      <c r="B538" s="257"/>
      <c r="C538" s="203">
        <v>536490</v>
      </c>
      <c r="D538" s="203">
        <v>549750</v>
      </c>
      <c r="E538" s="203">
        <v>529390</v>
      </c>
      <c r="F538" s="203">
        <v>542200</v>
      </c>
      <c r="G538" s="203">
        <v>552670</v>
      </c>
      <c r="H538" s="203">
        <v>538180</v>
      </c>
    </row>
    <row r="539" spans="1:8" x14ac:dyDescent="0.2">
      <c r="A539" s="208" t="s">
        <v>458</v>
      </c>
      <c r="B539" s="273"/>
      <c r="C539" s="204">
        <v>1103000220</v>
      </c>
      <c r="D539" s="204">
        <v>1085379030</v>
      </c>
      <c r="E539" s="204">
        <v>124841140</v>
      </c>
      <c r="F539" s="204">
        <v>1037428200</v>
      </c>
      <c r="G539" s="204">
        <v>1059133550</v>
      </c>
      <c r="H539" s="204">
        <v>997810190</v>
      </c>
    </row>
    <row r="540" spans="1:8" x14ac:dyDescent="0.2">
      <c r="A540" s="208" t="s">
        <v>459</v>
      </c>
      <c r="B540" s="273"/>
      <c r="C540" s="204">
        <v>96370</v>
      </c>
      <c r="D540" s="204">
        <v>96060</v>
      </c>
      <c r="E540" s="204">
        <v>89330</v>
      </c>
      <c r="F540" s="204">
        <v>92070</v>
      </c>
      <c r="G540" s="204">
        <v>93650</v>
      </c>
      <c r="H540" s="204">
        <v>88830</v>
      </c>
    </row>
    <row r="541" spans="1:8" x14ac:dyDescent="0.2">
      <c r="A541" s="208" t="s">
        <v>460</v>
      </c>
      <c r="B541" s="273"/>
      <c r="C541" s="204">
        <v>648680</v>
      </c>
      <c r="D541" s="204">
        <v>651940</v>
      </c>
      <c r="E541" s="204">
        <v>640630</v>
      </c>
      <c r="F541" s="204">
        <v>666720</v>
      </c>
      <c r="G541" s="204">
        <v>698550</v>
      </c>
      <c r="H541" s="204">
        <v>674580</v>
      </c>
    </row>
    <row r="542" spans="1:8" ht="15.75" x14ac:dyDescent="0.25">
      <c r="A542" s="276" t="s">
        <v>462</v>
      </c>
      <c r="B542" s="257"/>
      <c r="C542" s="203">
        <v>2780</v>
      </c>
      <c r="D542" s="203">
        <v>2720</v>
      </c>
      <c r="E542" s="203">
        <v>2180</v>
      </c>
      <c r="F542" s="203">
        <v>2690</v>
      </c>
      <c r="G542" s="203">
        <v>2750</v>
      </c>
      <c r="H542" s="203">
        <v>2700</v>
      </c>
    </row>
    <row r="543" spans="1:8" x14ac:dyDescent="0.2">
      <c r="A543" s="208" t="s">
        <v>458</v>
      </c>
      <c r="B543" s="273"/>
      <c r="C543" s="204">
        <v>3310</v>
      </c>
      <c r="D543" s="204">
        <v>3060</v>
      </c>
      <c r="E543" s="204">
        <v>2640</v>
      </c>
      <c r="F543" s="204">
        <v>3020</v>
      </c>
      <c r="G543" s="204">
        <v>3100</v>
      </c>
      <c r="H543" s="204">
        <v>3190</v>
      </c>
    </row>
    <row r="544" spans="1:8" x14ac:dyDescent="0.2">
      <c r="A544" s="208" t="s">
        <v>459</v>
      </c>
      <c r="B544" s="273"/>
      <c r="C544" s="204">
        <v>3520</v>
      </c>
      <c r="D544" s="204">
        <v>3640</v>
      </c>
      <c r="E544" s="204">
        <v>2870</v>
      </c>
      <c r="F544" s="204">
        <v>3580</v>
      </c>
      <c r="G544" s="204">
        <v>3640</v>
      </c>
      <c r="H544" s="204">
        <v>3410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834.67</v>
      </c>
      <c r="D550" s="195">
        <v>904.97</v>
      </c>
      <c r="E550" s="195">
        <v>962.31</v>
      </c>
      <c r="F550" s="195">
        <v>1022.94</v>
      </c>
      <c r="G550" s="195">
        <v>1296.48</v>
      </c>
      <c r="H550" s="195">
        <v>1607.57</v>
      </c>
    </row>
    <row r="551" spans="1:8" ht="15.75" x14ac:dyDescent="0.2">
      <c r="A551" s="274" t="s">
        <v>473</v>
      </c>
      <c r="B551" s="275"/>
      <c r="C551" s="196">
        <v>2702812</v>
      </c>
      <c r="D551" s="196">
        <v>2806684</v>
      </c>
      <c r="E551" s="196">
        <v>2948762</v>
      </c>
      <c r="F551" s="196">
        <v>3008703</v>
      </c>
      <c r="G551" s="196">
        <v>3427546</v>
      </c>
      <c r="H551" s="196">
        <v>4798227</v>
      </c>
    </row>
    <row r="552" spans="1:8" ht="15.75" x14ac:dyDescent="0.2">
      <c r="A552" s="280" t="s">
        <v>474</v>
      </c>
      <c r="B552" s="275"/>
      <c r="C552" s="195">
        <v>308.82</v>
      </c>
      <c r="D552" s="195">
        <v>322.43</v>
      </c>
      <c r="E552" s="195">
        <v>326.33999999999997</v>
      </c>
      <c r="F552" s="195">
        <v>339.99</v>
      </c>
      <c r="G552" s="195">
        <v>378.25</v>
      </c>
      <c r="H552" s="195">
        <v>335.03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8.4224903255178729E-2</v>
      </c>
      <c r="D556" s="197">
        <f>IF(AND(D550&gt;0,E550&gt;0)=TRUE,E550/D550-1,"")</f>
        <v>6.3361216393913455E-2</v>
      </c>
      <c r="E556" s="197">
        <f>IF(AND(E550&gt;0,F550&gt;0)=TRUE,F550/E550-1,"")</f>
        <v>6.3004645072793686E-2</v>
      </c>
      <c r="F556" s="197">
        <f>IF(AND(F550&gt;0,G550&gt;0)=TRUE,G550/F550-1,"")</f>
        <v>0.26740571294504067</v>
      </c>
      <c r="G556" s="197">
        <f>IF(AND(G550&gt;0,H550&gt;0)=TRUE,H550/G550-1,"")</f>
        <v>0.23994970998395648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3.8431085846888369E-2</v>
      </c>
      <c r="D557" s="197">
        <f t="shared" si="20"/>
        <v>5.0621302576278726E-2</v>
      </c>
      <c r="E557" s="197">
        <f t="shared" si="20"/>
        <v>2.032751371592556E-2</v>
      </c>
      <c r="F557" s="197">
        <f t="shared" si="20"/>
        <v>0.1392104837200614</v>
      </c>
      <c r="G557" s="197">
        <f t="shared" si="20"/>
        <v>0.39990156222556905</v>
      </c>
    </row>
    <row r="558" spans="1:8" ht="15.75" x14ac:dyDescent="0.2">
      <c r="A558" s="280" t="s">
        <v>474</v>
      </c>
      <c r="B558" s="275"/>
      <c r="C558" s="197">
        <f t="shared" si="20"/>
        <v>4.4070979858817472E-2</v>
      </c>
      <c r="D558" s="197">
        <f t="shared" si="20"/>
        <v>1.2126663151691641E-2</v>
      </c>
      <c r="E558" s="197">
        <f t="shared" si="20"/>
        <v>4.1827541827542003E-2</v>
      </c>
      <c r="F558" s="197">
        <f t="shared" si="20"/>
        <v>0.11253272155063376</v>
      </c>
      <c r="G558" s="197">
        <f t="shared" si="20"/>
        <v>-0.11426305353602118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348.64</v>
      </c>
      <c r="D562" s="195">
        <v>412.19</v>
      </c>
      <c r="E562" s="195">
        <v>444.85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1140390</v>
      </c>
      <c r="D563" s="196">
        <v>1208865</v>
      </c>
      <c r="E563" s="196">
        <v>1249415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305.72000000000003</v>
      </c>
      <c r="D564" s="195">
        <v>340.97</v>
      </c>
      <c r="E564" s="195">
        <v>356.04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0.18227971546581001</v>
      </c>
      <c r="D568" s="197">
        <f>IF(AND(D562&gt;0,E562&gt;0)=TRUE,E562/D562-1,"")</f>
        <v>7.9235304107329263E-2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6.0045247678425895E-2</v>
      </c>
      <c r="D569" s="197">
        <f t="shared" si="21"/>
        <v>3.3543861390643359E-2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0.11530158314797845</v>
      </c>
      <c r="D570" s="197">
        <f t="shared" si="21"/>
        <v>4.4197436724638495E-2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2108536</v>
      </c>
      <c r="E591" s="147">
        <v>647745</v>
      </c>
      <c r="F591" s="147">
        <v>107472</v>
      </c>
      <c r="G591" s="147">
        <v>1510438</v>
      </c>
      <c r="H591" s="147">
        <v>498962</v>
      </c>
      <c r="I591" s="147">
        <v>8943</v>
      </c>
    </row>
    <row r="592" spans="1:9" x14ac:dyDescent="0.2">
      <c r="A592" s="233" t="s">
        <v>121</v>
      </c>
      <c r="B592" s="234"/>
      <c r="C592" s="234"/>
      <c r="D592" s="148">
        <v>2612702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0.80703271938399401</v>
      </c>
      <c r="E593" s="87">
        <f t="shared" si="22"/>
        <v>0.24792150042369929</v>
      </c>
      <c r="F593" s="87">
        <f t="shared" si="22"/>
        <v>4.113442711797978E-2</v>
      </c>
      <c r="G593" s="87">
        <f t="shared" si="22"/>
        <v>0.57811338606546026</v>
      </c>
      <c r="H593" s="87">
        <f t="shared" si="22"/>
        <v>0.19097547290123404</v>
      </c>
      <c r="I593" s="87">
        <f t="shared" si="22"/>
        <v>3.4228932346666401E-3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4323587</v>
      </c>
      <c r="E596" s="144">
        <v>1665972</v>
      </c>
      <c r="F596" s="144">
        <v>109378</v>
      </c>
      <c r="G596" s="144">
        <v>1888943</v>
      </c>
      <c r="H596" s="144">
        <v>647353</v>
      </c>
      <c r="I596" s="144">
        <v>11941</v>
      </c>
    </row>
    <row r="597" spans="1:9" x14ac:dyDescent="0.2">
      <c r="A597" s="233" t="s">
        <v>125</v>
      </c>
      <c r="B597" s="234"/>
      <c r="C597" s="234"/>
      <c r="D597" s="143">
        <v>89707</v>
      </c>
      <c r="E597" s="144">
        <v>79595</v>
      </c>
      <c r="F597" s="144">
        <v>47</v>
      </c>
      <c r="G597" s="144">
        <v>1913</v>
      </c>
      <c r="H597" s="144">
        <v>7661</v>
      </c>
      <c r="I597" s="144">
        <v>217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2.6</v>
      </c>
      <c r="F598" s="142">
        <v>1</v>
      </c>
      <c r="G598" s="142">
        <v>1.3</v>
      </c>
      <c r="H598" s="142">
        <v>1.3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82353.3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67960077778</v>
      </c>
      <c r="E601" s="151">
        <v>21749921520</v>
      </c>
      <c r="F601" s="151">
        <v>37899450083</v>
      </c>
      <c r="G601" s="151">
        <v>3539019419</v>
      </c>
      <c r="H601" s="151">
        <v>4419848910</v>
      </c>
      <c r="I601" s="151">
        <v>351837846</v>
      </c>
    </row>
    <row r="602" spans="1:9" x14ac:dyDescent="0.2">
      <c r="A602" s="233" t="s">
        <v>130</v>
      </c>
      <c r="B602" s="234"/>
      <c r="C602" s="234"/>
      <c r="D602" s="152">
        <v>15718.45</v>
      </c>
      <c r="E602" s="153">
        <v>13055.39</v>
      </c>
      <c r="F602" s="153">
        <v>346499.75</v>
      </c>
      <c r="G602" s="153">
        <v>1873.54</v>
      </c>
      <c r="H602" s="153">
        <v>6827.57</v>
      </c>
      <c r="I602" s="153">
        <v>29464.69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18578769420</v>
      </c>
      <c r="E604" s="155">
        <v>11207483450</v>
      </c>
      <c r="F604" s="155">
        <v>535697570</v>
      </c>
      <c r="G604" s="155">
        <v>3430136703</v>
      </c>
      <c r="H604" s="155">
        <v>3100153937</v>
      </c>
      <c r="I604" s="155">
        <v>305297760</v>
      </c>
    </row>
    <row r="605" spans="1:9" x14ac:dyDescent="0.2">
      <c r="A605" s="233" t="s">
        <v>133</v>
      </c>
      <c r="B605" s="234"/>
      <c r="C605" s="234"/>
      <c r="D605" s="152">
        <v>4297.07</v>
      </c>
      <c r="E605" s="153">
        <v>6727.29</v>
      </c>
      <c r="F605" s="153">
        <v>4897.67</v>
      </c>
      <c r="G605" s="153">
        <v>1815.9</v>
      </c>
      <c r="H605" s="153">
        <v>4788.97</v>
      </c>
      <c r="I605" s="153">
        <v>25567.19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27255060582</v>
      </c>
      <c r="E607" s="157">
        <v>15581762127</v>
      </c>
      <c r="F607" s="157">
        <v>1538919104</v>
      </c>
      <c r="G607" s="157">
        <v>3725074645</v>
      </c>
      <c r="H607" s="157">
        <v>6126541678</v>
      </c>
      <c r="I607" s="157">
        <v>282763028</v>
      </c>
    </row>
    <row r="608" spans="1:9" x14ac:dyDescent="0.2">
      <c r="A608" s="233" t="s">
        <v>112</v>
      </c>
      <c r="B608" s="234"/>
      <c r="C608" s="234"/>
      <c r="D608" s="158">
        <v>18190.98</v>
      </c>
      <c r="E608" s="159">
        <v>17516.080000000002</v>
      </c>
      <c r="F608" s="159">
        <v>71312.28</v>
      </c>
      <c r="G608" s="159">
        <v>13490.49</v>
      </c>
      <c r="H608" s="159">
        <v>19971.77</v>
      </c>
      <c r="I608" s="159">
        <v>66720.87</v>
      </c>
    </row>
    <row r="609" spans="1:9" x14ac:dyDescent="0.2">
      <c r="A609" s="233" t="s">
        <v>135</v>
      </c>
      <c r="B609" s="234"/>
      <c r="C609" s="234"/>
      <c r="D609" s="143">
        <v>1498273</v>
      </c>
      <c r="E609" s="144">
        <v>889569</v>
      </c>
      <c r="F609" s="144">
        <v>21580</v>
      </c>
      <c r="G609" s="144">
        <v>276126</v>
      </c>
      <c r="H609" s="144">
        <v>306760</v>
      </c>
      <c r="I609" s="144">
        <v>4238</v>
      </c>
    </row>
    <row r="610" spans="1:9" x14ac:dyDescent="0.2">
      <c r="A610" s="233" t="s">
        <v>113</v>
      </c>
      <c r="B610" s="234"/>
      <c r="C610" s="234"/>
      <c r="D610" s="87">
        <v>2.1100000000000001E-2</v>
      </c>
      <c r="E610" s="89">
        <v>1.2500000000000001E-2</v>
      </c>
      <c r="F610" s="89">
        <v>2.9999999999999997E-4</v>
      </c>
      <c r="G610" s="89">
        <v>3.8999999999999998E-3</v>
      </c>
      <c r="H610" s="89">
        <v>4.3E-3</v>
      </c>
      <c r="I610" s="89">
        <v>1E-4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1.45</v>
      </c>
      <c r="E612" s="142">
        <v>0.63</v>
      </c>
      <c r="F612" s="142">
        <v>0.08</v>
      </c>
      <c r="G612" s="142">
        <v>0.88</v>
      </c>
      <c r="H612" s="142">
        <v>0.25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0.87</v>
      </c>
      <c r="E613" s="142">
        <v>0.54</v>
      </c>
      <c r="F613" s="142">
        <v>0.03</v>
      </c>
      <c r="G613" s="142">
        <v>0.43</v>
      </c>
      <c r="H613" s="142">
        <v>0.25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0.93</v>
      </c>
      <c r="E614" s="142">
        <v>0.55000000000000004</v>
      </c>
      <c r="F614" s="142">
        <v>0.02</v>
      </c>
      <c r="G614" s="142">
        <v>0.42</v>
      </c>
      <c r="H614" s="142">
        <v>0.23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</v>
      </c>
      <c r="E615" s="142">
        <v>0.28999999999999998</v>
      </c>
      <c r="F615" s="142">
        <v>0.02</v>
      </c>
      <c r="G615" s="142">
        <v>0.08</v>
      </c>
      <c r="H615" s="142">
        <v>0.18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23.88</v>
      </c>
      <c r="E616" s="142">
        <v>14.6</v>
      </c>
      <c r="F616" s="142">
        <v>0.67</v>
      </c>
      <c r="G616" s="142">
        <v>7.47</v>
      </c>
      <c r="H616" s="142">
        <v>7.54</v>
      </c>
      <c r="I616" s="142">
        <v>0.16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27.52</v>
      </c>
      <c r="E618" s="142">
        <v>16.61</v>
      </c>
      <c r="F618" s="142">
        <v>0.82</v>
      </c>
      <c r="G618" s="142">
        <v>9.2899999999999991</v>
      </c>
      <c r="H618" s="142">
        <v>8.44</v>
      </c>
      <c r="I618" s="142">
        <v>0.16</v>
      </c>
    </row>
    <row r="619" spans="1:9" x14ac:dyDescent="0.2">
      <c r="A619" s="263" t="s">
        <v>144</v>
      </c>
      <c r="B619" s="234"/>
      <c r="C619" s="234"/>
      <c r="D619" s="141">
        <v>26.08</v>
      </c>
      <c r="E619" s="142">
        <v>15.99</v>
      </c>
      <c r="F619" s="142">
        <v>0.74</v>
      </c>
      <c r="G619" s="142">
        <v>8.41</v>
      </c>
      <c r="H619" s="142">
        <v>8.1999999999999993</v>
      </c>
      <c r="I619" s="142">
        <v>0.16</v>
      </c>
    </row>
    <row r="620" spans="1:9" x14ac:dyDescent="0.2">
      <c r="A620" s="263" t="s">
        <v>145</v>
      </c>
      <c r="B620" s="234"/>
      <c r="C620" s="234"/>
      <c r="D620" s="141">
        <v>25.21</v>
      </c>
      <c r="E620" s="142">
        <v>15.44</v>
      </c>
      <c r="F620" s="142">
        <v>0.71</v>
      </c>
      <c r="G620" s="142">
        <v>7.98</v>
      </c>
      <c r="H620" s="142">
        <v>7.95</v>
      </c>
      <c r="I620" s="142">
        <v>0.16</v>
      </c>
    </row>
    <row r="621" spans="1:9" x14ac:dyDescent="0.2">
      <c r="A621" s="263" t="s">
        <v>146</v>
      </c>
      <c r="B621" s="234"/>
      <c r="C621" s="234"/>
      <c r="D621" s="141">
        <v>24.28</v>
      </c>
      <c r="E621" s="142">
        <v>14.89</v>
      </c>
      <c r="F621" s="142">
        <v>0.69</v>
      </c>
      <c r="G621" s="142">
        <v>7.55</v>
      </c>
      <c r="H621" s="142">
        <v>7.72</v>
      </c>
      <c r="I621" s="142">
        <v>0.16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2082392</v>
      </c>
      <c r="E623" s="144">
        <v>621907</v>
      </c>
      <c r="F623" s="144">
        <v>107311</v>
      </c>
      <c r="G623" s="144">
        <v>1491077</v>
      </c>
      <c r="H623" s="144">
        <v>487662</v>
      </c>
      <c r="I623" s="144">
        <v>5087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0.6875</v>
      </c>
      <c r="E625" s="89">
        <v>0.3342</v>
      </c>
      <c r="F625" s="89">
        <v>0.78380000000000005</v>
      </c>
      <c r="G625" s="89">
        <v>0.87870000000000004</v>
      </c>
      <c r="H625" s="89">
        <v>0.66549999999999998</v>
      </c>
      <c r="I625" s="89">
        <v>0.90069999999999995</v>
      </c>
    </row>
    <row r="626" spans="1:9" x14ac:dyDescent="0.2">
      <c r="A626" s="233" t="s">
        <v>150</v>
      </c>
      <c r="B626" s="234"/>
      <c r="C626" s="234"/>
      <c r="D626" s="87">
        <v>7.7000000000000002E-3</v>
      </c>
      <c r="E626" s="89">
        <v>2.8899999999999999E-2</v>
      </c>
      <c r="F626" s="89">
        <v>1E-4</v>
      </c>
      <c r="G626" s="89">
        <v>6.9999999999999999E-4</v>
      </c>
      <c r="H626" s="89">
        <v>2.0000000000000001E-4</v>
      </c>
      <c r="I626" s="89">
        <v>1.24E-2</v>
      </c>
    </row>
    <row r="627" spans="1:9" x14ac:dyDescent="0.2">
      <c r="A627" s="233" t="s">
        <v>151</v>
      </c>
      <c r="B627" s="234"/>
      <c r="C627" s="234"/>
      <c r="D627" s="87">
        <v>3.8E-3</v>
      </c>
      <c r="E627" s="89">
        <v>1.4200000000000001E-2</v>
      </c>
      <c r="F627" s="89">
        <v>0</v>
      </c>
      <c r="G627" s="89">
        <v>2.0000000000000001E-4</v>
      </c>
      <c r="H627" s="89">
        <v>2.0000000000000001E-4</v>
      </c>
      <c r="I627" s="89">
        <v>9.7999999999999997E-3</v>
      </c>
    </row>
    <row r="628" spans="1:9" x14ac:dyDescent="0.2">
      <c r="A628" s="233" t="s">
        <v>152</v>
      </c>
      <c r="B628" s="234"/>
      <c r="C628" s="234"/>
      <c r="D628" s="87">
        <v>2.3999999999999998E-3</v>
      </c>
      <c r="E628" s="89">
        <v>9.2999999999999992E-3</v>
      </c>
      <c r="F628" s="89">
        <v>0</v>
      </c>
      <c r="G628" s="89">
        <v>1E-4</v>
      </c>
      <c r="H628" s="89">
        <v>8.0000000000000004E-4</v>
      </c>
      <c r="I628" s="89">
        <v>6.1000000000000004E-3</v>
      </c>
    </row>
    <row r="629" spans="1:9" x14ac:dyDescent="0.2">
      <c r="A629" s="233" t="s">
        <v>153</v>
      </c>
      <c r="B629" s="234"/>
      <c r="C629" s="234"/>
      <c r="D629" s="87">
        <v>1.67E-2</v>
      </c>
      <c r="E629" s="89">
        <v>2.9100000000000001E-2</v>
      </c>
      <c r="F629" s="89">
        <v>2.5999999999999999E-2</v>
      </c>
      <c r="G629" s="89">
        <v>6.4999999999999997E-3</v>
      </c>
      <c r="H629" s="89">
        <v>2.5600000000000001E-2</v>
      </c>
      <c r="I629" s="89">
        <v>8.6E-3</v>
      </c>
    </row>
    <row r="630" spans="1:9" x14ac:dyDescent="0.2">
      <c r="A630" s="233" t="s">
        <v>154</v>
      </c>
      <c r="B630" s="234"/>
      <c r="C630" s="234"/>
      <c r="D630" s="87">
        <v>1.95E-2</v>
      </c>
      <c r="E630" s="89">
        <v>0.03</v>
      </c>
      <c r="F630" s="89">
        <v>1.9099999999999999E-2</v>
      </c>
      <c r="G630" s="89">
        <v>1.3899999999999999E-2</v>
      </c>
      <c r="H630" s="89">
        <v>1.44E-2</v>
      </c>
      <c r="I630" s="89">
        <v>1.2800000000000001E-2</v>
      </c>
    </row>
    <row r="631" spans="1:9" x14ac:dyDescent="0.2">
      <c r="A631" s="233" t="s">
        <v>155</v>
      </c>
      <c r="B631" s="234"/>
      <c r="C631" s="234"/>
      <c r="D631" s="87">
        <v>1.01E-2</v>
      </c>
      <c r="E631" s="89">
        <v>2.2800000000000001E-2</v>
      </c>
      <c r="F631" s="89">
        <v>7.3000000000000001E-3</v>
      </c>
      <c r="G631" s="89">
        <v>4.3E-3</v>
      </c>
      <c r="H631" s="89">
        <v>9.4999999999999998E-3</v>
      </c>
      <c r="I631" s="89">
        <v>2.3999999999999998E-3</v>
      </c>
    </row>
    <row r="632" spans="1:9" x14ac:dyDescent="0.2">
      <c r="A632" s="233" t="s">
        <v>156</v>
      </c>
      <c r="B632" s="234"/>
      <c r="C632" s="234"/>
      <c r="D632" s="87">
        <v>1.17E-2</v>
      </c>
      <c r="E632" s="89">
        <v>2.4199999999999999E-2</v>
      </c>
      <c r="F632" s="89">
        <v>5.4999999999999997E-3</v>
      </c>
      <c r="G632" s="89">
        <v>6.4999999999999997E-3</v>
      </c>
      <c r="H632" s="89">
        <v>7.9000000000000008E-3</v>
      </c>
      <c r="I632" s="89">
        <v>7.1000000000000004E-3</v>
      </c>
    </row>
    <row r="633" spans="1:9" x14ac:dyDescent="0.2">
      <c r="A633" s="233" t="s">
        <v>157</v>
      </c>
      <c r="B633" s="234"/>
      <c r="C633" s="234"/>
      <c r="D633" s="87">
        <v>4.7000000000000002E-3</v>
      </c>
      <c r="E633" s="89">
        <v>1.21E-2</v>
      </c>
      <c r="F633" s="89">
        <v>3.7000000000000002E-3</v>
      </c>
      <c r="G633" s="89">
        <v>8.9999999999999998E-4</v>
      </c>
      <c r="H633" s="89">
        <v>6.3E-3</v>
      </c>
      <c r="I633" s="89">
        <v>2.0000000000000001E-4</v>
      </c>
    </row>
    <row r="634" spans="1:9" x14ac:dyDescent="0.2">
      <c r="A634" s="233" t="s">
        <v>158</v>
      </c>
      <c r="B634" s="234"/>
      <c r="C634" s="234"/>
      <c r="D634" s="87">
        <v>0.2359</v>
      </c>
      <c r="E634" s="89">
        <v>0.49509999999999998</v>
      </c>
      <c r="F634" s="89">
        <v>0.15440000000000001</v>
      </c>
      <c r="G634" s="89">
        <v>8.8099999999999998E-2</v>
      </c>
      <c r="H634" s="89">
        <v>0.2697</v>
      </c>
      <c r="I634" s="89">
        <v>3.9899999999999998E-2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0.3125</v>
      </c>
      <c r="E636" s="89">
        <v>0.66579999999999995</v>
      </c>
      <c r="F636" s="89">
        <v>0.2162</v>
      </c>
      <c r="G636" s="89">
        <v>0.12130000000000001</v>
      </c>
      <c r="H636" s="89">
        <v>0.33450000000000002</v>
      </c>
      <c r="I636" s="89">
        <v>9.9299999999999999E-2</v>
      </c>
    </row>
    <row r="637" spans="1:9" x14ac:dyDescent="0.2">
      <c r="A637" s="233" t="s">
        <v>160</v>
      </c>
      <c r="B637" s="234"/>
      <c r="C637" s="234"/>
      <c r="D637" s="87">
        <v>0.30480000000000002</v>
      </c>
      <c r="E637" s="89">
        <v>0.63680000000000003</v>
      </c>
      <c r="F637" s="89">
        <v>0.21609999999999999</v>
      </c>
      <c r="G637" s="89">
        <v>0.1206</v>
      </c>
      <c r="H637" s="89">
        <v>0.33439999999999998</v>
      </c>
      <c r="I637" s="89">
        <v>8.6900000000000005E-2</v>
      </c>
    </row>
    <row r="638" spans="1:9" x14ac:dyDescent="0.2">
      <c r="A638" s="233" t="s">
        <v>161</v>
      </c>
      <c r="B638" s="234"/>
      <c r="C638" s="234"/>
      <c r="D638" s="87">
        <v>0.30099999999999999</v>
      </c>
      <c r="E638" s="89">
        <v>0.62260000000000004</v>
      </c>
      <c r="F638" s="89">
        <v>0.21609999999999999</v>
      </c>
      <c r="G638" s="89">
        <v>0.12039999999999999</v>
      </c>
      <c r="H638" s="89">
        <v>0.3342</v>
      </c>
      <c r="I638" s="89">
        <v>7.7100000000000002E-2</v>
      </c>
    </row>
    <row r="639" spans="1:9" x14ac:dyDescent="0.2">
      <c r="A639" s="233" t="s">
        <v>162</v>
      </c>
      <c r="B639" s="234"/>
      <c r="C639" s="234"/>
      <c r="D639" s="87">
        <v>0.29859999999999998</v>
      </c>
      <c r="E639" s="89">
        <v>0.61329999999999996</v>
      </c>
      <c r="F639" s="89">
        <v>0.21609999999999999</v>
      </c>
      <c r="G639" s="89">
        <v>0.1203</v>
      </c>
      <c r="H639" s="89">
        <v>0.33329999999999999</v>
      </c>
      <c r="I639" s="89">
        <v>7.0999999999999994E-2</v>
      </c>
    </row>
    <row r="640" spans="1:9" x14ac:dyDescent="0.2">
      <c r="A640" s="233" t="s">
        <v>163</v>
      </c>
      <c r="B640" s="234"/>
      <c r="C640" s="234"/>
      <c r="D640" s="87">
        <v>0.28189999999999998</v>
      </c>
      <c r="E640" s="89">
        <v>0.58420000000000005</v>
      </c>
      <c r="F640" s="89">
        <v>0.19009999999999999</v>
      </c>
      <c r="G640" s="89">
        <v>0.1138</v>
      </c>
      <c r="H640" s="89">
        <v>0.30769999999999997</v>
      </c>
      <c r="I640" s="89">
        <v>6.2300000000000001E-2</v>
      </c>
    </row>
    <row r="641" spans="1:9" x14ac:dyDescent="0.2">
      <c r="A641" s="233" t="s">
        <v>164</v>
      </c>
      <c r="B641" s="234"/>
      <c r="C641" s="234"/>
      <c r="D641" s="87">
        <v>0.26240000000000002</v>
      </c>
      <c r="E641" s="89">
        <v>0.55420000000000003</v>
      </c>
      <c r="F641" s="89">
        <v>0.1709</v>
      </c>
      <c r="G641" s="89">
        <v>9.9900000000000003E-2</v>
      </c>
      <c r="H641" s="89">
        <v>0.29339999999999999</v>
      </c>
      <c r="I641" s="89">
        <v>4.9500000000000002E-2</v>
      </c>
    </row>
    <row r="642" spans="1:9" x14ac:dyDescent="0.2">
      <c r="A642" s="233" t="s">
        <v>165</v>
      </c>
      <c r="B642" s="234"/>
      <c r="C642" s="234"/>
      <c r="D642" s="87">
        <v>0.25230000000000002</v>
      </c>
      <c r="E642" s="89">
        <v>0.53149999999999997</v>
      </c>
      <c r="F642" s="89">
        <v>0.1636</v>
      </c>
      <c r="G642" s="89">
        <v>9.5600000000000004E-2</v>
      </c>
      <c r="H642" s="89">
        <v>0.28389999999999999</v>
      </c>
      <c r="I642" s="89">
        <v>4.7199999999999999E-2</v>
      </c>
    </row>
    <row r="643" spans="1:9" x14ac:dyDescent="0.2">
      <c r="A643" s="233" t="s">
        <v>166</v>
      </c>
      <c r="B643" s="234"/>
      <c r="C643" s="234"/>
      <c r="D643" s="87">
        <v>0.24060000000000001</v>
      </c>
      <c r="E643" s="89">
        <v>0.50719999999999998</v>
      </c>
      <c r="F643" s="89">
        <v>0.15809999999999999</v>
      </c>
      <c r="G643" s="89">
        <v>8.9099999999999999E-2</v>
      </c>
      <c r="H643" s="89">
        <v>0.27589999999999998</v>
      </c>
      <c r="I643" s="89">
        <v>4.0099999999999997E-2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4.5783919781316532E-2</v>
      </c>
      <c r="C772" s="96">
        <f t="shared" ref="C772:C779" si="24">-D68/$B$58</f>
        <v>-4.6415514226673026E-2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8.3502062535341925E-2</v>
      </c>
      <c r="C773" s="96">
        <f t="shared" si="24"/>
        <v>-7.4765928948719348E-2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2.7767680084221279E-2</v>
      </c>
      <c r="C774" s="96">
        <f t="shared" si="24"/>
        <v>-2.621361247267108E-2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5.7033727599406905E-2</v>
      </c>
      <c r="C775" s="96">
        <f t="shared" si="24"/>
        <v>-5.8294636365768426E-2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8.1919004771323065E-2</v>
      </c>
      <c r="C776" s="96">
        <f t="shared" si="24"/>
        <v>-9.2961647005480111E-2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6.9131090212142768E-2</v>
      </c>
      <c r="C777" s="96">
        <f t="shared" si="24"/>
        <v>-7.5282865712402058E-2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5.9054894970957728E-2</v>
      </c>
      <c r="C778" s="96">
        <f t="shared" si="24"/>
        <v>-7.4955179269891148E-2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5.6414510971958376E-2</v>
      </c>
      <c r="C779" s="96">
        <f t="shared" si="24"/>
        <v>-7.0503725071726198E-2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173.15</v>
      </c>
      <c r="D785" s="97">
        <v>135.01</v>
      </c>
      <c r="E785" s="97">
        <v>78.86</v>
      </c>
      <c r="F785" s="97">
        <v>121.77</v>
      </c>
      <c r="G785" s="94">
        <v>75.739999999999995</v>
      </c>
      <c r="H785" s="97">
        <v>63.25</v>
      </c>
      <c r="I785" s="97">
        <v>25.82</v>
      </c>
      <c r="J785" s="97">
        <v>47.91</v>
      </c>
      <c r="K785" s="94">
        <v>20.57</v>
      </c>
      <c r="L785" s="94">
        <v>15.63</v>
      </c>
      <c r="M785" s="94">
        <v>9.2799999999999994</v>
      </c>
      <c r="N785" s="97">
        <v>16.899999999999999</v>
      </c>
      <c r="O785" s="94">
        <v>4.05</v>
      </c>
      <c r="P785" s="94">
        <v>4.1500000000000004</v>
      </c>
      <c r="Q785" s="94">
        <v>2.72</v>
      </c>
      <c r="R785" s="97">
        <v>3.63</v>
      </c>
      <c r="W785" s="93"/>
    </row>
    <row r="786" spans="1:23" x14ac:dyDescent="0.2">
      <c r="A786" s="94"/>
      <c r="B786" s="94" t="s">
        <v>225</v>
      </c>
      <c r="C786" s="94">
        <v>155.28</v>
      </c>
      <c r="D786" s="97">
        <v>135.72</v>
      </c>
      <c r="E786" s="97">
        <v>85.6</v>
      </c>
      <c r="F786" s="97">
        <v>125.7</v>
      </c>
      <c r="G786" s="94">
        <v>70.81</v>
      </c>
      <c r="H786" s="97">
        <v>60.92</v>
      </c>
      <c r="I786" s="97">
        <v>27.25</v>
      </c>
      <c r="J786" s="97">
        <v>46.97</v>
      </c>
      <c r="K786" s="94">
        <v>20.89</v>
      </c>
      <c r="L786" s="94">
        <v>17.16</v>
      </c>
      <c r="M786" s="94">
        <v>12.46</v>
      </c>
      <c r="N786" s="97">
        <v>16.350000000000001</v>
      </c>
      <c r="O786" s="94">
        <v>5.45</v>
      </c>
      <c r="P786" s="94">
        <v>5.13</v>
      </c>
      <c r="Q786" s="94">
        <v>2.82</v>
      </c>
      <c r="R786" s="97">
        <v>4.6100000000000003</v>
      </c>
      <c r="W786" s="93"/>
    </row>
    <row r="787" spans="1:23" x14ac:dyDescent="0.2">
      <c r="A787" s="94"/>
      <c r="B787" s="94" t="s">
        <v>226</v>
      </c>
      <c r="C787" s="94">
        <v>141.59</v>
      </c>
      <c r="D787" s="97">
        <v>145.26</v>
      </c>
      <c r="E787" s="97">
        <v>128.44999999999999</v>
      </c>
      <c r="F787" s="97">
        <v>148.94999999999999</v>
      </c>
      <c r="G787" s="94">
        <v>63.03</v>
      </c>
      <c r="H787" s="97">
        <v>59.94</v>
      </c>
      <c r="I787" s="97">
        <v>51.64</v>
      </c>
      <c r="J787" s="97">
        <v>49.34</v>
      </c>
      <c r="K787" s="94">
        <v>17.22</v>
      </c>
      <c r="L787" s="94">
        <v>22.97</v>
      </c>
      <c r="M787" s="94">
        <v>18.170000000000002</v>
      </c>
      <c r="N787" s="97">
        <v>24.2</v>
      </c>
      <c r="O787" s="94">
        <v>3.8</v>
      </c>
      <c r="P787" s="94">
        <v>5.25</v>
      </c>
      <c r="Q787" s="94">
        <v>5.61</v>
      </c>
      <c r="R787" s="97">
        <v>6.16</v>
      </c>
      <c r="W787" s="93"/>
    </row>
    <row r="788" spans="1:23" x14ac:dyDescent="0.2">
      <c r="A788" s="94"/>
      <c r="B788" s="94" t="s">
        <v>227</v>
      </c>
      <c r="C788" s="94">
        <v>140.36000000000001</v>
      </c>
      <c r="D788" s="97">
        <v>95.27</v>
      </c>
      <c r="E788" s="97">
        <v>116.06</v>
      </c>
      <c r="F788" s="97">
        <v>153.24</v>
      </c>
      <c r="G788" s="94">
        <v>60.46</v>
      </c>
      <c r="H788" s="97">
        <v>35.97</v>
      </c>
      <c r="I788" s="97">
        <v>48.14</v>
      </c>
      <c r="J788" s="97">
        <v>50.12</v>
      </c>
      <c r="K788" s="94">
        <v>17.91</v>
      </c>
      <c r="L788" s="94">
        <v>19.2</v>
      </c>
      <c r="M788" s="94">
        <v>19.95</v>
      </c>
      <c r="N788" s="97">
        <v>23.74</v>
      </c>
      <c r="O788" s="94">
        <v>4.05</v>
      </c>
      <c r="P788" s="94">
        <v>3.15</v>
      </c>
      <c r="Q788" s="94">
        <v>4.41</v>
      </c>
      <c r="R788" s="97">
        <v>6.23</v>
      </c>
      <c r="W788" s="93"/>
    </row>
    <row r="789" spans="1:23" x14ac:dyDescent="0.2">
      <c r="A789" s="94"/>
      <c r="B789" s="94" t="s">
        <v>228</v>
      </c>
      <c r="C789" s="94">
        <v>148.24</v>
      </c>
      <c r="D789" s="97">
        <v>73.5</v>
      </c>
      <c r="E789" s="97">
        <v>150.71</v>
      </c>
      <c r="F789" s="97">
        <v>157.13</v>
      </c>
      <c r="G789" s="94">
        <v>65</v>
      </c>
      <c r="H789" s="97">
        <v>27.7</v>
      </c>
      <c r="I789" s="97">
        <v>46.78</v>
      </c>
      <c r="J789" s="97">
        <v>51.77</v>
      </c>
      <c r="K789" s="94">
        <v>23</v>
      </c>
      <c r="L789" s="94">
        <v>13.62</v>
      </c>
      <c r="M789" s="94">
        <v>20.6</v>
      </c>
      <c r="N789" s="97">
        <v>26.4</v>
      </c>
      <c r="O789" s="94">
        <v>4.4800000000000004</v>
      </c>
      <c r="P789" s="94">
        <v>2.69</v>
      </c>
      <c r="Q789" s="94">
        <v>5.64</v>
      </c>
      <c r="R789" s="97">
        <v>6.88</v>
      </c>
      <c r="W789" s="93"/>
    </row>
    <row r="790" spans="1:23" x14ac:dyDescent="0.2">
      <c r="A790" s="94"/>
      <c r="B790" s="94" t="s">
        <v>229</v>
      </c>
      <c r="C790" s="94">
        <v>126.93</v>
      </c>
      <c r="D790" s="97">
        <v>84.79</v>
      </c>
      <c r="E790" s="97">
        <v>145.26</v>
      </c>
      <c r="F790" s="97">
        <v>151.09</v>
      </c>
      <c r="G790" s="94">
        <v>52.84</v>
      </c>
      <c r="H790" s="97">
        <v>27.6</v>
      </c>
      <c r="I790" s="97">
        <v>45.54</v>
      </c>
      <c r="J790" s="97">
        <v>50.41</v>
      </c>
      <c r="K790" s="94">
        <v>21.38</v>
      </c>
      <c r="L790" s="94">
        <v>17.29</v>
      </c>
      <c r="M790" s="94">
        <v>21.28</v>
      </c>
      <c r="N790" s="97">
        <v>24.81</v>
      </c>
      <c r="O790" s="94">
        <v>4.96</v>
      </c>
      <c r="P790" s="94">
        <v>3.28</v>
      </c>
      <c r="Q790" s="94">
        <v>5.45</v>
      </c>
      <c r="R790" s="97">
        <v>7.23</v>
      </c>
      <c r="W790" s="93"/>
    </row>
    <row r="791" spans="1:23" x14ac:dyDescent="0.2">
      <c r="A791" s="94"/>
      <c r="B791" s="94" t="s">
        <v>230</v>
      </c>
      <c r="C791" s="94">
        <v>128.78</v>
      </c>
      <c r="D791" s="97">
        <v>95.53</v>
      </c>
      <c r="E791" s="97">
        <v>99.32</v>
      </c>
      <c r="F791" s="97">
        <v>138.69999999999999</v>
      </c>
      <c r="G791" s="94">
        <v>54.2</v>
      </c>
      <c r="H791" s="97">
        <v>32.96</v>
      </c>
      <c r="I791" s="97">
        <v>40.19</v>
      </c>
      <c r="J791" s="97">
        <v>40.770000000000003</v>
      </c>
      <c r="K791" s="94">
        <v>12.52</v>
      </c>
      <c r="L791" s="94">
        <v>17.39</v>
      </c>
      <c r="M791" s="94">
        <v>14.56</v>
      </c>
      <c r="N791" s="97">
        <v>17.350000000000001</v>
      </c>
      <c r="O791" s="94">
        <v>3.41</v>
      </c>
      <c r="P791" s="94">
        <v>4.18</v>
      </c>
      <c r="Q791" s="94">
        <v>4.22</v>
      </c>
      <c r="R791" s="97">
        <v>4.74</v>
      </c>
      <c r="W791" s="93"/>
    </row>
    <row r="792" spans="1:23" x14ac:dyDescent="0.2">
      <c r="A792" s="94"/>
      <c r="B792" s="94" t="s">
        <v>231</v>
      </c>
      <c r="C792" s="94">
        <v>120.08</v>
      </c>
      <c r="D792" s="97">
        <v>109.12</v>
      </c>
      <c r="E792" s="97">
        <v>144.44</v>
      </c>
      <c r="F792" s="97">
        <v>149.83000000000001</v>
      </c>
      <c r="G792" s="94">
        <v>50.41</v>
      </c>
      <c r="H792" s="97">
        <v>41.91</v>
      </c>
      <c r="I792" s="97">
        <v>44.54</v>
      </c>
      <c r="J792" s="97">
        <v>57.45</v>
      </c>
      <c r="K792" s="94">
        <v>17.32</v>
      </c>
      <c r="L792" s="94">
        <v>16.22</v>
      </c>
      <c r="M792" s="94">
        <v>19.11</v>
      </c>
      <c r="N792" s="97">
        <v>23.45</v>
      </c>
      <c r="O792" s="94">
        <v>3.83</v>
      </c>
      <c r="P792" s="94">
        <v>4.54</v>
      </c>
      <c r="Q792" s="94">
        <v>4.4400000000000004</v>
      </c>
      <c r="R792" s="97">
        <v>7.56</v>
      </c>
      <c r="W792" s="93"/>
    </row>
    <row r="793" spans="1:23" x14ac:dyDescent="0.2">
      <c r="A793" s="94"/>
      <c r="B793" s="94" t="s">
        <v>232</v>
      </c>
      <c r="C793" s="94">
        <v>125.37</v>
      </c>
      <c r="D793" s="97">
        <v>118.62</v>
      </c>
      <c r="E793" s="97">
        <v>139.71</v>
      </c>
      <c r="F793" s="97">
        <v>143.47</v>
      </c>
      <c r="G793" s="94">
        <v>56.64</v>
      </c>
      <c r="H793" s="97">
        <v>46.9</v>
      </c>
      <c r="I793" s="97">
        <v>46.16</v>
      </c>
      <c r="J793" s="97">
        <v>53.26</v>
      </c>
      <c r="K793" s="94">
        <v>17.059999999999999</v>
      </c>
      <c r="L793" s="94">
        <v>18.59</v>
      </c>
      <c r="M793" s="94">
        <v>19.04</v>
      </c>
      <c r="N793" s="97">
        <v>22.64</v>
      </c>
      <c r="O793" s="94">
        <v>4.18</v>
      </c>
      <c r="P793" s="94">
        <v>4.22</v>
      </c>
      <c r="Q793" s="94">
        <v>4.41</v>
      </c>
      <c r="R793" s="97">
        <v>5.77</v>
      </c>
      <c r="W793" s="93"/>
    </row>
    <row r="794" spans="1:23" x14ac:dyDescent="0.2">
      <c r="A794" s="94"/>
      <c r="B794" s="94" t="s">
        <v>233</v>
      </c>
      <c r="C794" s="94">
        <v>133.51</v>
      </c>
      <c r="D794" s="97">
        <v>135.04</v>
      </c>
      <c r="E794" s="97">
        <v>144.41</v>
      </c>
      <c r="F794" s="97">
        <v>146.07</v>
      </c>
      <c r="G794" s="94">
        <v>62.67</v>
      </c>
      <c r="H794" s="97">
        <v>53.23</v>
      </c>
      <c r="I794" s="97">
        <v>49.69</v>
      </c>
      <c r="J794" s="97">
        <v>57.09</v>
      </c>
      <c r="K794" s="94">
        <v>16.48</v>
      </c>
      <c r="L794" s="94">
        <v>17.68</v>
      </c>
      <c r="M794" s="94">
        <v>23.03</v>
      </c>
      <c r="N794" s="97">
        <v>22.35</v>
      </c>
      <c r="O794" s="94">
        <v>5.22</v>
      </c>
      <c r="P794" s="94">
        <v>4.38</v>
      </c>
      <c r="Q794" s="94">
        <v>5.61</v>
      </c>
      <c r="R794" s="97">
        <v>6.62</v>
      </c>
      <c r="W794" s="93"/>
    </row>
    <row r="795" spans="1:23" x14ac:dyDescent="0.2">
      <c r="A795" s="94"/>
      <c r="B795" s="94" t="s">
        <v>234</v>
      </c>
      <c r="C795" s="94">
        <v>118.17</v>
      </c>
      <c r="D795" s="97">
        <v>120.96</v>
      </c>
      <c r="E795" s="97">
        <v>138.77000000000001</v>
      </c>
      <c r="F795" s="97">
        <v>142.08000000000001</v>
      </c>
      <c r="G795" s="94">
        <v>53.78</v>
      </c>
      <c r="H795" s="97">
        <v>49.01</v>
      </c>
      <c r="I795" s="97">
        <v>54.46</v>
      </c>
      <c r="J795" s="97">
        <v>53.13</v>
      </c>
      <c r="K795" s="94">
        <v>14.79</v>
      </c>
      <c r="L795" s="94">
        <v>16.02</v>
      </c>
      <c r="M795" s="94">
        <v>21.54</v>
      </c>
      <c r="N795" s="97">
        <v>21.44</v>
      </c>
      <c r="O795" s="94">
        <v>4.51</v>
      </c>
      <c r="P795" s="94">
        <v>4.4400000000000004</v>
      </c>
      <c r="Q795" s="94">
        <v>4.74</v>
      </c>
      <c r="R795" s="97">
        <v>7.36</v>
      </c>
      <c r="W795" s="93"/>
    </row>
    <row r="796" spans="1:23" x14ac:dyDescent="0.2">
      <c r="A796" s="94"/>
      <c r="B796" s="94" t="s">
        <v>235</v>
      </c>
      <c r="C796" s="94">
        <v>102.31</v>
      </c>
      <c r="D796" s="97">
        <v>89.56</v>
      </c>
      <c r="E796" s="97">
        <v>135.59</v>
      </c>
      <c r="F796" s="97"/>
      <c r="G796" s="94">
        <v>50.57</v>
      </c>
      <c r="H796" s="97">
        <v>35.840000000000003</v>
      </c>
      <c r="I796" s="97">
        <v>38.799999999999997</v>
      </c>
      <c r="J796" s="97"/>
      <c r="K796" s="94">
        <v>13.14</v>
      </c>
      <c r="L796" s="94">
        <v>13.75</v>
      </c>
      <c r="M796" s="94">
        <v>17.190000000000001</v>
      </c>
      <c r="N796" s="97"/>
      <c r="O796" s="94">
        <v>2.2999999999999998</v>
      </c>
      <c r="P796" s="94">
        <v>3.5</v>
      </c>
      <c r="Q796" s="94">
        <v>3.63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0.32</v>
      </c>
      <c r="D801" s="97">
        <v>0.16</v>
      </c>
      <c r="E801" s="97">
        <v>0.03</v>
      </c>
      <c r="F801" s="97">
        <v>0.03</v>
      </c>
      <c r="G801" s="94">
        <v>28.77</v>
      </c>
      <c r="H801" s="97">
        <v>19.82</v>
      </c>
      <c r="I801" s="97">
        <v>10.9</v>
      </c>
      <c r="J801" s="97">
        <v>19.72</v>
      </c>
      <c r="K801" s="94">
        <v>9.73</v>
      </c>
      <c r="L801" s="94">
        <v>5.03</v>
      </c>
      <c r="M801" s="94">
        <v>3.47</v>
      </c>
      <c r="N801" s="97">
        <v>5.29</v>
      </c>
      <c r="O801" s="94">
        <v>33.96</v>
      </c>
      <c r="P801" s="94">
        <v>26.96</v>
      </c>
      <c r="Q801" s="94">
        <v>26.63</v>
      </c>
      <c r="R801" s="97">
        <v>28.29</v>
      </c>
    </row>
    <row r="802" spans="1:18" x14ac:dyDescent="0.2">
      <c r="A802" s="94"/>
      <c r="B802" s="94" t="s">
        <v>225</v>
      </c>
      <c r="C802" s="94">
        <v>0.1</v>
      </c>
      <c r="D802" s="97">
        <v>0.16</v>
      </c>
      <c r="E802" s="97">
        <v>0.03</v>
      </c>
      <c r="F802" s="97">
        <v>0.06</v>
      </c>
      <c r="G802" s="94">
        <v>21.93</v>
      </c>
      <c r="H802" s="97">
        <v>18.46</v>
      </c>
      <c r="I802" s="97">
        <v>13.14</v>
      </c>
      <c r="J802" s="97">
        <v>16.87</v>
      </c>
      <c r="K802" s="94">
        <v>5.9</v>
      </c>
      <c r="L802" s="94">
        <v>5.61</v>
      </c>
      <c r="M802" s="94">
        <v>3.47</v>
      </c>
      <c r="N802" s="97">
        <v>4.8</v>
      </c>
      <c r="O802" s="94">
        <v>30.2</v>
      </c>
      <c r="P802" s="94">
        <v>28.29</v>
      </c>
      <c r="Q802" s="94">
        <v>26.44</v>
      </c>
      <c r="R802" s="97">
        <v>36.04</v>
      </c>
    </row>
    <row r="803" spans="1:18" x14ac:dyDescent="0.2">
      <c r="A803" s="94"/>
      <c r="B803" s="94" t="s">
        <v>226</v>
      </c>
      <c r="C803" s="94">
        <v>0.13</v>
      </c>
      <c r="D803" s="97">
        <v>0.19</v>
      </c>
      <c r="E803" s="97">
        <v>0.13</v>
      </c>
      <c r="F803" s="97">
        <v>0.26</v>
      </c>
      <c r="G803" s="94">
        <v>19.59</v>
      </c>
      <c r="H803" s="97">
        <v>21.12</v>
      </c>
      <c r="I803" s="97">
        <v>23</v>
      </c>
      <c r="J803" s="97">
        <v>21.34</v>
      </c>
      <c r="K803" s="94">
        <v>5.25</v>
      </c>
      <c r="L803" s="94">
        <v>6.26</v>
      </c>
      <c r="M803" s="94">
        <v>4.22</v>
      </c>
      <c r="N803" s="97">
        <v>5.25</v>
      </c>
      <c r="O803" s="94">
        <v>32.57</v>
      </c>
      <c r="P803" s="94">
        <v>29.52</v>
      </c>
      <c r="Q803" s="94">
        <v>25.69</v>
      </c>
      <c r="R803" s="97">
        <v>42.4</v>
      </c>
    </row>
    <row r="804" spans="1:18" x14ac:dyDescent="0.2">
      <c r="A804" s="94"/>
      <c r="B804" s="94" t="s">
        <v>227</v>
      </c>
      <c r="C804" s="94">
        <v>0.13</v>
      </c>
      <c r="D804" s="97">
        <v>0.19</v>
      </c>
      <c r="E804" s="97">
        <v>0.19</v>
      </c>
      <c r="F804" s="97">
        <v>0.19</v>
      </c>
      <c r="G804" s="94">
        <v>22.54</v>
      </c>
      <c r="H804" s="97">
        <v>14.53</v>
      </c>
      <c r="I804" s="97">
        <v>16.899999999999999</v>
      </c>
      <c r="J804" s="97">
        <v>20.89</v>
      </c>
      <c r="K804" s="94">
        <v>5.03</v>
      </c>
      <c r="L804" s="94">
        <v>4.4400000000000004</v>
      </c>
      <c r="M804" s="94">
        <v>4.3499999999999996</v>
      </c>
      <c r="N804" s="97">
        <v>5.55</v>
      </c>
      <c r="O804" s="94">
        <v>30.23</v>
      </c>
      <c r="P804" s="94">
        <v>17.78</v>
      </c>
      <c r="Q804" s="94">
        <v>22.12</v>
      </c>
      <c r="R804" s="97">
        <v>46.52</v>
      </c>
    </row>
    <row r="805" spans="1:18" x14ac:dyDescent="0.2">
      <c r="A805" s="94"/>
      <c r="B805" s="94" t="s">
        <v>228</v>
      </c>
      <c r="C805" s="94">
        <v>0.06</v>
      </c>
      <c r="D805" s="97">
        <v>0.06</v>
      </c>
      <c r="E805" s="97">
        <v>0.16</v>
      </c>
      <c r="F805" s="97">
        <v>0.28999999999999998</v>
      </c>
      <c r="G805" s="94">
        <v>21.21</v>
      </c>
      <c r="H805" s="97">
        <v>12.85</v>
      </c>
      <c r="I805" s="97">
        <v>18.940000000000001</v>
      </c>
      <c r="J805" s="97">
        <v>22.54</v>
      </c>
      <c r="K805" s="94">
        <v>4.54</v>
      </c>
      <c r="L805" s="94">
        <v>3.92</v>
      </c>
      <c r="M805" s="94">
        <v>4.51</v>
      </c>
      <c r="N805" s="97">
        <v>5.16</v>
      </c>
      <c r="O805" s="94">
        <v>29.94</v>
      </c>
      <c r="P805" s="94">
        <v>12.65</v>
      </c>
      <c r="Q805" s="94">
        <v>54.07</v>
      </c>
      <c r="R805" s="97">
        <v>44.08</v>
      </c>
    </row>
    <row r="806" spans="1:18" x14ac:dyDescent="0.2">
      <c r="A806" s="94"/>
      <c r="B806" s="94" t="s">
        <v>229</v>
      </c>
      <c r="C806" s="94">
        <v>0.19</v>
      </c>
      <c r="D806" s="97">
        <v>0.13</v>
      </c>
      <c r="E806" s="97">
        <v>0.13</v>
      </c>
      <c r="F806" s="97">
        <v>0.39</v>
      </c>
      <c r="G806" s="94">
        <v>17.78</v>
      </c>
      <c r="H806" s="97">
        <v>14.79</v>
      </c>
      <c r="I806" s="97">
        <v>15.6</v>
      </c>
      <c r="J806" s="97">
        <v>18.52</v>
      </c>
      <c r="K806" s="94">
        <v>2.72</v>
      </c>
      <c r="L806" s="94">
        <v>5.32</v>
      </c>
      <c r="M806" s="94">
        <v>4.93</v>
      </c>
      <c r="N806" s="97">
        <v>5.16</v>
      </c>
      <c r="O806" s="94">
        <v>27.05</v>
      </c>
      <c r="P806" s="94">
        <v>16.38</v>
      </c>
      <c r="Q806" s="94">
        <v>52.32</v>
      </c>
      <c r="R806" s="97">
        <v>44.57</v>
      </c>
    </row>
    <row r="807" spans="1:18" x14ac:dyDescent="0.2">
      <c r="A807" s="94"/>
      <c r="B807" s="94" t="s">
        <v>230</v>
      </c>
      <c r="C807" s="94">
        <v>0.1</v>
      </c>
      <c r="D807" s="97">
        <v>0.06</v>
      </c>
      <c r="E807" s="97">
        <v>0.06</v>
      </c>
      <c r="F807" s="97">
        <v>0.13</v>
      </c>
      <c r="G807" s="94">
        <v>18.68</v>
      </c>
      <c r="H807" s="97">
        <v>17.68</v>
      </c>
      <c r="I807" s="97">
        <v>13.88</v>
      </c>
      <c r="J807" s="97">
        <v>17.190000000000001</v>
      </c>
      <c r="K807" s="94">
        <v>3.24</v>
      </c>
      <c r="L807" s="94">
        <v>5.09</v>
      </c>
      <c r="M807" s="94">
        <v>4.28</v>
      </c>
      <c r="N807" s="97">
        <v>3.96</v>
      </c>
      <c r="O807" s="94">
        <v>36.619999999999997</v>
      </c>
      <c r="P807" s="94">
        <v>18.170000000000002</v>
      </c>
      <c r="Q807" s="94">
        <v>22.12</v>
      </c>
      <c r="R807" s="97">
        <v>54.56</v>
      </c>
    </row>
    <row r="808" spans="1:18" x14ac:dyDescent="0.2">
      <c r="A808" s="94"/>
      <c r="B808" s="94" t="s">
        <v>231</v>
      </c>
      <c r="C808" s="94">
        <v>0.06</v>
      </c>
      <c r="D808" s="97">
        <v>0.1</v>
      </c>
      <c r="E808" s="97">
        <v>0.1</v>
      </c>
      <c r="F808" s="97">
        <v>0.13</v>
      </c>
      <c r="G808" s="94">
        <v>17.579999999999998</v>
      </c>
      <c r="H808" s="97">
        <v>18</v>
      </c>
      <c r="I808" s="97">
        <v>14.3</v>
      </c>
      <c r="J808" s="97">
        <v>18.07</v>
      </c>
      <c r="K808" s="94">
        <v>4.05</v>
      </c>
      <c r="L808" s="94">
        <v>5.61</v>
      </c>
      <c r="M808" s="94">
        <v>4.9000000000000004</v>
      </c>
      <c r="N808" s="97">
        <v>5.29</v>
      </c>
      <c r="O808" s="94">
        <v>26.83</v>
      </c>
      <c r="P808" s="94">
        <v>22.74</v>
      </c>
      <c r="Q808" s="94">
        <v>57.06</v>
      </c>
      <c r="R808" s="97">
        <v>37.89</v>
      </c>
    </row>
    <row r="809" spans="1:18" x14ac:dyDescent="0.2">
      <c r="A809" s="94"/>
      <c r="B809" s="94" t="s">
        <v>232</v>
      </c>
      <c r="C809" s="94">
        <v>0.23</v>
      </c>
      <c r="D809" s="97">
        <v>0.19</v>
      </c>
      <c r="E809" s="97">
        <v>0.13</v>
      </c>
      <c r="F809" s="97">
        <v>0.23</v>
      </c>
      <c r="G809" s="94">
        <v>18.13</v>
      </c>
      <c r="H809" s="97">
        <v>16.12</v>
      </c>
      <c r="I809" s="97">
        <v>14.92</v>
      </c>
      <c r="J809" s="97">
        <v>18.68</v>
      </c>
      <c r="K809" s="94">
        <v>4.0199999999999996</v>
      </c>
      <c r="L809" s="94">
        <v>5.22</v>
      </c>
      <c r="M809" s="94">
        <v>5.22</v>
      </c>
      <c r="N809" s="97">
        <v>5.0599999999999996</v>
      </c>
      <c r="O809" s="94">
        <v>25.11</v>
      </c>
      <c r="P809" s="94">
        <v>27.38</v>
      </c>
      <c r="Q809" s="94">
        <v>49.82</v>
      </c>
      <c r="R809" s="97">
        <v>37.82</v>
      </c>
    </row>
    <row r="810" spans="1:18" x14ac:dyDescent="0.2">
      <c r="A810" s="94"/>
      <c r="B810" s="94" t="s">
        <v>233</v>
      </c>
      <c r="C810" s="94">
        <v>0.06</v>
      </c>
      <c r="D810" s="97">
        <v>0.16</v>
      </c>
      <c r="E810" s="97">
        <v>0.36</v>
      </c>
      <c r="F810" s="97">
        <v>0.16</v>
      </c>
      <c r="G810" s="94">
        <v>18.36</v>
      </c>
      <c r="H810" s="97">
        <v>20.7</v>
      </c>
      <c r="I810" s="97">
        <v>17.91</v>
      </c>
      <c r="J810" s="97">
        <v>18.260000000000002</v>
      </c>
      <c r="K810" s="94">
        <v>3.89</v>
      </c>
      <c r="L810" s="94">
        <v>4.4800000000000004</v>
      </c>
      <c r="M810" s="94">
        <v>4.96</v>
      </c>
      <c r="N810" s="97">
        <v>4.87</v>
      </c>
      <c r="O810" s="94">
        <v>26.83</v>
      </c>
      <c r="P810" s="94">
        <v>34.42</v>
      </c>
      <c r="Q810" s="94">
        <v>42.85</v>
      </c>
      <c r="R810" s="97">
        <v>36.72</v>
      </c>
    </row>
    <row r="811" spans="1:18" x14ac:dyDescent="0.2">
      <c r="A811" s="94"/>
      <c r="B811" s="94" t="s">
        <v>234</v>
      </c>
      <c r="C811" s="94">
        <v>0.13</v>
      </c>
      <c r="D811" s="97">
        <v>0.16</v>
      </c>
      <c r="E811" s="97">
        <v>0.19</v>
      </c>
      <c r="F811" s="97">
        <v>0.06</v>
      </c>
      <c r="G811" s="94">
        <v>15.25</v>
      </c>
      <c r="H811" s="97">
        <v>19.95</v>
      </c>
      <c r="I811" s="97">
        <v>19.37</v>
      </c>
      <c r="J811" s="97">
        <v>18.850000000000001</v>
      </c>
      <c r="K811" s="94">
        <v>6</v>
      </c>
      <c r="L811" s="94">
        <v>4.74</v>
      </c>
      <c r="M811" s="94">
        <v>6.16</v>
      </c>
      <c r="N811" s="97">
        <v>4.8</v>
      </c>
      <c r="O811" s="94">
        <v>23.71</v>
      </c>
      <c r="P811" s="94">
        <v>26.63</v>
      </c>
      <c r="Q811" s="94">
        <v>32.31</v>
      </c>
      <c r="R811" s="97">
        <v>36.43</v>
      </c>
    </row>
    <row r="812" spans="1:18" x14ac:dyDescent="0.2">
      <c r="A812" s="94"/>
      <c r="B812" s="94" t="s">
        <v>235</v>
      </c>
      <c r="C812" s="94">
        <v>0</v>
      </c>
      <c r="D812" s="97">
        <v>0.06</v>
      </c>
      <c r="E812" s="97">
        <v>0.32</v>
      </c>
      <c r="F812" s="97"/>
      <c r="G812" s="94">
        <v>14.86</v>
      </c>
      <c r="H812" s="97">
        <v>15.99</v>
      </c>
      <c r="I812" s="97">
        <v>21.34</v>
      </c>
      <c r="J812" s="97"/>
      <c r="K812" s="94">
        <v>3.96</v>
      </c>
      <c r="L812" s="94">
        <v>2.04</v>
      </c>
      <c r="M812" s="94">
        <v>3.47</v>
      </c>
      <c r="N812" s="97"/>
      <c r="O812" s="94">
        <v>17.48</v>
      </c>
      <c r="P812" s="94">
        <v>18.36</v>
      </c>
      <c r="Q812" s="94">
        <v>50.83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2153699</v>
      </c>
      <c r="D818" s="101">
        <v>653362</v>
      </c>
      <c r="E818" s="101">
        <v>1527312</v>
      </c>
      <c r="F818" s="101">
        <v>487215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2141044</v>
      </c>
      <c r="D819" s="101">
        <v>646435</v>
      </c>
      <c r="E819" s="101">
        <v>1514379</v>
      </c>
      <c r="F819" s="101">
        <v>486862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2124414</v>
      </c>
      <c r="D820" s="101">
        <v>641650</v>
      </c>
      <c r="E820" s="101">
        <v>1509133</v>
      </c>
      <c r="F820" s="101">
        <v>461255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2127482</v>
      </c>
      <c r="D821" s="101">
        <v>638676</v>
      </c>
      <c r="E821" s="101">
        <v>1513528</v>
      </c>
      <c r="F821" s="101">
        <v>463020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2118905</v>
      </c>
      <c r="D822" s="101">
        <v>631932</v>
      </c>
      <c r="E822" s="101">
        <v>1511711</v>
      </c>
      <c r="F822" s="101">
        <v>463737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2099317</v>
      </c>
      <c r="D823" s="101">
        <v>633786</v>
      </c>
      <c r="E823" s="101">
        <v>1492815</v>
      </c>
      <c r="F823" s="101">
        <v>471682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2101206</v>
      </c>
      <c r="D824" s="101">
        <v>638752</v>
      </c>
      <c r="E824" s="101">
        <v>1521284</v>
      </c>
      <c r="F824" s="101">
        <v>479738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2107121</v>
      </c>
      <c r="D825" s="101">
        <v>640620</v>
      </c>
      <c r="E825" s="101">
        <v>1524082</v>
      </c>
      <c r="F825" s="101">
        <v>487442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2105016</v>
      </c>
      <c r="D826" s="101">
        <v>640938</v>
      </c>
      <c r="E826" s="101">
        <v>1517453</v>
      </c>
      <c r="F826" s="101">
        <v>485716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2103316</v>
      </c>
      <c r="D827" s="101">
        <v>647040</v>
      </c>
      <c r="E827" s="101">
        <v>1509075</v>
      </c>
      <c r="F827" s="101">
        <v>489685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2100859</v>
      </c>
      <c r="D828" s="101">
        <v>642114</v>
      </c>
      <c r="E828" s="101">
        <v>1509934</v>
      </c>
      <c r="F828" s="101">
        <v>488230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2101816</v>
      </c>
      <c r="D829" s="101">
        <v>644262</v>
      </c>
      <c r="E829" s="101">
        <v>1509817</v>
      </c>
      <c r="F829" s="101">
        <v>489133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2108536</v>
      </c>
      <c r="D830" s="101">
        <v>647745</v>
      </c>
      <c r="E830" s="101">
        <v>1510438</v>
      </c>
      <c r="F830" s="101">
        <v>498962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4088823</v>
      </c>
      <c r="D836" s="101">
        <v>1563242</v>
      </c>
      <c r="E836" s="101">
        <v>1754436</v>
      </c>
      <c r="F836" s="101">
        <v>630689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4052941</v>
      </c>
      <c r="D837" s="101">
        <v>1548137</v>
      </c>
      <c r="E837" s="101">
        <v>1738056</v>
      </c>
      <c r="F837" s="101">
        <v>631483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4015850</v>
      </c>
      <c r="D838" s="101">
        <v>1564971</v>
      </c>
      <c r="E838" s="101">
        <v>1727553</v>
      </c>
      <c r="F838" s="101">
        <v>586241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4046327</v>
      </c>
      <c r="D839" s="101">
        <v>1585042</v>
      </c>
      <c r="E839" s="101">
        <v>1732424</v>
      </c>
      <c r="F839" s="101">
        <v>590531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4055858</v>
      </c>
      <c r="D840" s="101">
        <v>1593252</v>
      </c>
      <c r="E840" s="101">
        <v>1730520</v>
      </c>
      <c r="F840" s="101">
        <v>594548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4066730</v>
      </c>
      <c r="D841" s="101">
        <v>1617432</v>
      </c>
      <c r="E841" s="101">
        <v>1713282</v>
      </c>
      <c r="F841" s="101">
        <v>609267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4308224</v>
      </c>
      <c r="D842" s="101">
        <v>1666912</v>
      </c>
      <c r="E842" s="101">
        <v>1887998</v>
      </c>
      <c r="F842" s="101">
        <v>623711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4352654</v>
      </c>
      <c r="D843" s="101">
        <v>1680518</v>
      </c>
      <c r="E843" s="101">
        <v>1901649</v>
      </c>
      <c r="F843" s="101">
        <v>639724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4345368</v>
      </c>
      <c r="D844" s="101">
        <v>1684651</v>
      </c>
      <c r="E844" s="101">
        <v>1889542</v>
      </c>
      <c r="F844" s="101">
        <v>638248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4380551</v>
      </c>
      <c r="D845" s="101">
        <v>1721576</v>
      </c>
      <c r="E845" s="101">
        <v>1879249</v>
      </c>
      <c r="F845" s="101">
        <v>643605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4308022</v>
      </c>
      <c r="D846" s="101">
        <v>1667514</v>
      </c>
      <c r="E846" s="101">
        <v>1881275</v>
      </c>
      <c r="F846" s="101">
        <v>631057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4316413</v>
      </c>
      <c r="D847" s="101">
        <v>1677806</v>
      </c>
      <c r="E847" s="101">
        <v>1883964</v>
      </c>
      <c r="F847" s="101">
        <v>632628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4323587</v>
      </c>
      <c r="D848" s="101">
        <v>1665972</v>
      </c>
      <c r="E848" s="101">
        <v>1888943</v>
      </c>
      <c r="F848" s="101">
        <v>647353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64983232333</v>
      </c>
      <c r="D854" s="102">
        <v>21830045642</v>
      </c>
      <c r="E854" s="102">
        <v>3355867995</v>
      </c>
      <c r="F854" s="102">
        <v>4303465565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66832714314</v>
      </c>
      <c r="D855" s="102">
        <v>21388353121</v>
      </c>
      <c r="E855" s="102">
        <v>3297251258</v>
      </c>
      <c r="F855" s="102">
        <v>4553330084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65555669011</v>
      </c>
      <c r="D856" s="102">
        <v>21313168113</v>
      </c>
      <c r="E856" s="102">
        <v>2996249744</v>
      </c>
      <c r="F856" s="102">
        <v>4243186983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66630333124</v>
      </c>
      <c r="D857" s="102">
        <v>21324162563</v>
      </c>
      <c r="E857" s="102">
        <v>3155952599</v>
      </c>
      <c r="F857" s="102">
        <v>4113599926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66435718731</v>
      </c>
      <c r="D858" s="102">
        <v>21295068852</v>
      </c>
      <c r="E858" s="102">
        <v>3086536073</v>
      </c>
      <c r="F858" s="102">
        <v>4112971571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66704981277</v>
      </c>
      <c r="D859" s="102">
        <v>21475385037</v>
      </c>
      <c r="E859" s="102">
        <v>2990070782</v>
      </c>
      <c r="F859" s="102">
        <v>4237830524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67624906001</v>
      </c>
      <c r="D860" s="102">
        <v>21748765817</v>
      </c>
      <c r="E860" s="102">
        <v>3015050968</v>
      </c>
      <c r="F860" s="102">
        <v>4203397661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68182231212</v>
      </c>
      <c r="D861" s="102">
        <v>22105040154</v>
      </c>
      <c r="E861" s="102">
        <v>3026359809</v>
      </c>
      <c r="F861" s="102">
        <v>4425666325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67673972876</v>
      </c>
      <c r="D862" s="102">
        <v>21977393959</v>
      </c>
      <c r="E862" s="102">
        <v>2832848202</v>
      </c>
      <c r="F862" s="102">
        <v>4413907502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67622955989</v>
      </c>
      <c r="D863" s="102">
        <v>21905291098</v>
      </c>
      <c r="E863" s="102">
        <v>2808820328</v>
      </c>
      <c r="F863" s="102">
        <v>4339613127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66549739363</v>
      </c>
      <c r="D864" s="102">
        <v>21224564445</v>
      </c>
      <c r="E864" s="102">
        <v>2653153499</v>
      </c>
      <c r="F864" s="102">
        <v>4333276449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66886762344</v>
      </c>
      <c r="D865" s="102">
        <v>21135115886</v>
      </c>
      <c r="E865" s="102">
        <v>3077973589</v>
      </c>
      <c r="F865" s="102">
        <v>4327376143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67960077778</v>
      </c>
      <c r="D866" s="102">
        <v>21749921520</v>
      </c>
      <c r="E866" s="102">
        <v>3539019419</v>
      </c>
      <c r="F866" s="102">
        <v>4419848910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15893</v>
      </c>
      <c r="D872" s="102">
        <v>13965</v>
      </c>
      <c r="E872" s="102">
        <v>1913</v>
      </c>
      <c r="F872" s="102">
        <v>6823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16490</v>
      </c>
      <c r="D873" s="102">
        <v>13816</v>
      </c>
      <c r="E873" s="102">
        <v>1897</v>
      </c>
      <c r="F873" s="102">
        <v>7211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16324</v>
      </c>
      <c r="D874" s="102">
        <v>13619</v>
      </c>
      <c r="E874" s="102">
        <v>1734</v>
      </c>
      <c r="F874" s="102">
        <v>7238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16467</v>
      </c>
      <c r="D875" s="102">
        <v>13453</v>
      </c>
      <c r="E875" s="102">
        <v>1822</v>
      </c>
      <c r="F875" s="102">
        <v>6966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16380</v>
      </c>
      <c r="D876" s="102">
        <v>13366</v>
      </c>
      <c r="E876" s="102">
        <v>1784</v>
      </c>
      <c r="F876" s="102">
        <v>6918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16403</v>
      </c>
      <c r="D877" s="102">
        <v>13277</v>
      </c>
      <c r="E877" s="102">
        <v>1745</v>
      </c>
      <c r="F877" s="102">
        <v>6956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15697</v>
      </c>
      <c r="D878" s="102">
        <v>13047</v>
      </c>
      <c r="E878" s="102">
        <v>1597</v>
      </c>
      <c r="F878" s="102">
        <v>6739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15665</v>
      </c>
      <c r="D879" s="102">
        <v>13154</v>
      </c>
      <c r="E879" s="102">
        <v>1591</v>
      </c>
      <c r="F879" s="102">
        <v>6918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15574</v>
      </c>
      <c r="D880" s="102">
        <v>13046</v>
      </c>
      <c r="E880" s="102">
        <v>1499</v>
      </c>
      <c r="F880" s="102">
        <v>6916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15437</v>
      </c>
      <c r="D881" s="102">
        <v>12724</v>
      </c>
      <c r="E881" s="102">
        <v>1495</v>
      </c>
      <c r="F881" s="102">
        <v>6743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15448</v>
      </c>
      <c r="D882" s="102">
        <v>12728</v>
      </c>
      <c r="E882" s="102">
        <v>1410</v>
      </c>
      <c r="F882" s="102">
        <v>6867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15496</v>
      </c>
      <c r="D883" s="102">
        <v>12597</v>
      </c>
      <c r="E883" s="102">
        <v>1634</v>
      </c>
      <c r="F883" s="102">
        <v>6840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15718</v>
      </c>
      <c r="D884" s="102">
        <v>13055</v>
      </c>
      <c r="E884" s="102">
        <v>1874</v>
      </c>
      <c r="F884" s="102">
        <v>6828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2.2200000000000001E-2</v>
      </c>
      <c r="D890" s="103">
        <v>6.1999999999999998E-3</v>
      </c>
      <c r="E890" s="103">
        <v>1.7000000000000001E-2</v>
      </c>
      <c r="F890" s="103">
        <v>1.9E-3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1.41E-2</v>
      </c>
      <c r="D891" s="103">
        <v>6.3E-3</v>
      </c>
      <c r="E891" s="103">
        <v>8.5000000000000006E-3</v>
      </c>
      <c r="F891" s="103">
        <v>2E-3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1.43E-2</v>
      </c>
      <c r="D892" s="103">
        <v>6.1000000000000004E-3</v>
      </c>
      <c r="E892" s="103">
        <v>8.6999999999999994E-3</v>
      </c>
      <c r="F892" s="103">
        <v>1.9E-3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1.35E-2</v>
      </c>
      <c r="D893" s="103">
        <v>6.4000000000000003E-3</v>
      </c>
      <c r="E893" s="103">
        <v>7.7000000000000002E-3</v>
      </c>
      <c r="F893" s="103">
        <v>1.9E-3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1.34E-2</v>
      </c>
      <c r="D894" s="103">
        <v>6.1000000000000004E-3</v>
      </c>
      <c r="E894" s="103">
        <v>7.6E-3</v>
      </c>
      <c r="F894" s="103">
        <v>1.9E-3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1.37E-2</v>
      </c>
      <c r="D895" s="103">
        <v>6.4000000000000003E-3</v>
      </c>
      <c r="E895" s="103">
        <v>7.7000000000000002E-3</v>
      </c>
      <c r="F895" s="103">
        <v>2.2000000000000001E-3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1.54E-2</v>
      </c>
      <c r="D896" s="103">
        <v>6.1999999999999998E-3</v>
      </c>
      <c r="E896" s="103">
        <v>9.9000000000000008E-3</v>
      </c>
      <c r="F896" s="103">
        <v>2.2000000000000001E-3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1.5800000000000002E-2</v>
      </c>
      <c r="D897" s="103">
        <v>6.4000000000000003E-3</v>
      </c>
      <c r="E897" s="103">
        <v>1.04E-2</v>
      </c>
      <c r="F897" s="103">
        <v>2.3E-3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1.49E-2</v>
      </c>
      <c r="D898" s="103">
        <v>6.1999999999999998E-3</v>
      </c>
      <c r="E898" s="103">
        <v>9.4999999999999998E-3</v>
      </c>
      <c r="F898" s="103">
        <v>2.3E-3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1.4200000000000001E-2</v>
      </c>
      <c r="D899" s="103">
        <v>6.1999999999999998E-3</v>
      </c>
      <c r="E899" s="103">
        <v>8.5000000000000006E-3</v>
      </c>
      <c r="F899" s="103">
        <v>2.3999999999999998E-3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1.0800000000000001E-2</v>
      </c>
      <c r="D900" s="103">
        <v>6.3E-3</v>
      </c>
      <c r="E900" s="103">
        <v>5.0000000000000001E-3</v>
      </c>
      <c r="F900" s="103">
        <v>2.3999999999999998E-3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1.0699999999999999E-2</v>
      </c>
      <c r="D901" s="103">
        <v>6.1000000000000004E-3</v>
      </c>
      <c r="E901" s="103">
        <v>5.1000000000000004E-3</v>
      </c>
      <c r="F901" s="103">
        <v>2.3999999999999998E-3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1.4500000000000001E-2</v>
      </c>
      <c r="D902" s="103">
        <v>6.3E-3</v>
      </c>
      <c r="E902" s="103">
        <v>8.8000000000000005E-3</v>
      </c>
      <c r="F902" s="103">
        <v>2.5000000000000001E-3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7.1999999999999998E-3</v>
      </c>
      <c r="D908" s="103">
        <v>4.1999999999999997E-3</v>
      </c>
      <c r="E908" s="103">
        <v>4.4999999999999997E-3</v>
      </c>
      <c r="F908" s="103">
        <v>1.8E-3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7.1000000000000004E-3</v>
      </c>
      <c r="D909" s="103">
        <v>4.1999999999999997E-3</v>
      </c>
      <c r="E909" s="103">
        <v>3.3999999999999998E-3</v>
      </c>
      <c r="F909" s="103">
        <v>1.6999999999999999E-3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6.7000000000000002E-3</v>
      </c>
      <c r="D910" s="103">
        <v>4.1999999999999997E-3</v>
      </c>
      <c r="E910" s="103">
        <v>2.7000000000000001E-3</v>
      </c>
      <c r="F910" s="103">
        <v>1.6000000000000001E-3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6.7000000000000002E-3</v>
      </c>
      <c r="D911" s="103">
        <v>4.1999999999999997E-3</v>
      </c>
      <c r="E911" s="103">
        <v>2.8E-3</v>
      </c>
      <c r="F911" s="103">
        <v>1.4E-3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6.4999999999999997E-3</v>
      </c>
      <c r="D912" s="103">
        <v>4.1999999999999997E-3</v>
      </c>
      <c r="E912" s="103">
        <v>2.5999999999999999E-3</v>
      </c>
      <c r="F912" s="103">
        <v>1.4E-3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6.8999999999999999E-3</v>
      </c>
      <c r="D913" s="103">
        <v>4.4000000000000003E-3</v>
      </c>
      <c r="E913" s="103">
        <v>2.7000000000000001E-3</v>
      </c>
      <c r="F913" s="103">
        <v>1.6000000000000001E-3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7.1999999999999998E-3</v>
      </c>
      <c r="D914" s="103">
        <v>4.5999999999999999E-3</v>
      </c>
      <c r="E914" s="103">
        <v>2.7000000000000001E-3</v>
      </c>
      <c r="F914" s="103">
        <v>1.8E-3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7.1999999999999998E-3</v>
      </c>
      <c r="D915" s="103">
        <v>4.4999999999999997E-3</v>
      </c>
      <c r="E915" s="103">
        <v>2.8999999999999998E-3</v>
      </c>
      <c r="F915" s="103">
        <v>1.8E-3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7.4000000000000003E-3</v>
      </c>
      <c r="D916" s="103">
        <v>4.7000000000000002E-3</v>
      </c>
      <c r="E916" s="103">
        <v>2.8E-3</v>
      </c>
      <c r="F916" s="103">
        <v>2E-3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7.1999999999999998E-3</v>
      </c>
      <c r="D917" s="103">
        <v>4.5999999999999999E-3</v>
      </c>
      <c r="E917" s="103">
        <v>2.8E-3</v>
      </c>
      <c r="F917" s="103">
        <v>1.8E-3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7.6E-3</v>
      </c>
      <c r="D918" s="103">
        <v>4.5999999999999999E-3</v>
      </c>
      <c r="E918" s="103">
        <v>2.8999999999999998E-3</v>
      </c>
      <c r="F918" s="103">
        <v>2.3E-3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7.4999999999999997E-3</v>
      </c>
      <c r="D919" s="103">
        <v>4.5999999999999999E-3</v>
      </c>
      <c r="E919" s="103">
        <v>2.5999999999999999E-3</v>
      </c>
      <c r="F919" s="103">
        <v>2.3999999999999998E-3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8.6999999999999994E-3</v>
      </c>
      <c r="D920" s="103">
        <v>5.4000000000000003E-3</v>
      </c>
      <c r="E920" s="103">
        <v>4.3E-3</v>
      </c>
      <c r="F920" s="103">
        <v>2.5000000000000001E-3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9.1999999999999998E-3</v>
      </c>
      <c r="D926" s="103">
        <v>5.4000000000000003E-3</v>
      </c>
      <c r="E926" s="103">
        <v>4.4999999999999997E-3</v>
      </c>
      <c r="F926" s="103">
        <v>1.6999999999999999E-3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9.2999999999999992E-3</v>
      </c>
      <c r="D927" s="103">
        <v>5.7999999999999996E-3</v>
      </c>
      <c r="E927" s="103">
        <v>5.3E-3</v>
      </c>
      <c r="F927" s="103">
        <v>1.6000000000000001E-3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8.9999999999999993E-3</v>
      </c>
      <c r="D928" s="103">
        <v>5.4999999999999997E-3</v>
      </c>
      <c r="E928" s="103">
        <v>4.1999999999999997E-3</v>
      </c>
      <c r="F928" s="103">
        <v>1.6000000000000001E-3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8.8999999999999999E-3</v>
      </c>
      <c r="D929" s="103">
        <v>5.5999999999999999E-3</v>
      </c>
      <c r="E929" s="103">
        <v>4.0000000000000001E-3</v>
      </c>
      <c r="F929" s="103">
        <v>1.5E-3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8.6E-3</v>
      </c>
      <c r="D930" s="103">
        <v>5.3E-3</v>
      </c>
      <c r="E930" s="103">
        <v>4.0000000000000001E-3</v>
      </c>
      <c r="F930" s="103">
        <v>1.4E-3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8.2000000000000007E-3</v>
      </c>
      <c r="D931" s="103">
        <v>5.3E-3</v>
      </c>
      <c r="E931" s="103">
        <v>3.5999999999999999E-3</v>
      </c>
      <c r="F931" s="103">
        <v>1.4E-3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9.1999999999999998E-3</v>
      </c>
      <c r="D932" s="103">
        <v>5.4000000000000003E-3</v>
      </c>
      <c r="E932" s="103">
        <v>4.7000000000000002E-3</v>
      </c>
      <c r="F932" s="103">
        <v>1.6000000000000001E-3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9.5999999999999992E-3</v>
      </c>
      <c r="D933" s="103">
        <v>5.7000000000000002E-3</v>
      </c>
      <c r="E933" s="103">
        <v>4.8999999999999998E-3</v>
      </c>
      <c r="F933" s="103">
        <v>1.8E-3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9.4000000000000004E-3</v>
      </c>
      <c r="D934" s="103">
        <v>5.5999999999999999E-3</v>
      </c>
      <c r="E934" s="103">
        <v>4.7000000000000002E-3</v>
      </c>
      <c r="F934" s="103">
        <v>1.6999999999999999E-3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9.4999999999999998E-3</v>
      </c>
      <c r="D935" s="103">
        <v>5.5999999999999999E-3</v>
      </c>
      <c r="E935" s="103">
        <v>4.7000000000000002E-3</v>
      </c>
      <c r="F935" s="103">
        <v>1.9E-3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7.7000000000000002E-3</v>
      </c>
      <c r="D936" s="103">
        <v>5.5999999999999999E-3</v>
      </c>
      <c r="E936" s="103">
        <v>2.7000000000000001E-3</v>
      </c>
      <c r="F936" s="103">
        <v>2E-3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7.4999999999999997E-3</v>
      </c>
      <c r="D937" s="103">
        <v>5.4999999999999997E-3</v>
      </c>
      <c r="E937" s="103">
        <v>2.3999999999999998E-3</v>
      </c>
      <c r="F937" s="103">
        <v>2.0999999999999999E-3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9.2999999999999992E-3</v>
      </c>
      <c r="D938" s="103">
        <v>5.4999999999999997E-3</v>
      </c>
      <c r="E938" s="103">
        <v>4.1999999999999997E-3</v>
      </c>
      <c r="F938" s="103">
        <v>2.3E-3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3.7000000000000002E-3</v>
      </c>
      <c r="D944" s="103">
        <v>2.5000000000000001E-3</v>
      </c>
      <c r="E944" s="103">
        <v>1.1999999999999999E-3</v>
      </c>
      <c r="F944" s="103">
        <v>1.1999999999999999E-3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3.7000000000000002E-3</v>
      </c>
      <c r="D945" s="103">
        <v>2.5999999999999999E-3</v>
      </c>
      <c r="E945" s="103">
        <v>1.1999999999999999E-3</v>
      </c>
      <c r="F945" s="103">
        <v>1.1999999999999999E-3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4.1999999999999997E-3</v>
      </c>
      <c r="D946" s="103">
        <v>2.8999999999999998E-3</v>
      </c>
      <c r="E946" s="103">
        <v>2.8999999999999998E-3</v>
      </c>
      <c r="F946" s="103">
        <v>1.1999999999999999E-3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3.8E-3</v>
      </c>
      <c r="D947" s="103">
        <v>2.7000000000000001E-3</v>
      </c>
      <c r="E947" s="103">
        <v>1.1000000000000001E-3</v>
      </c>
      <c r="F947" s="103">
        <v>1.2999999999999999E-3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3.7000000000000002E-3</v>
      </c>
      <c r="D948" s="103">
        <v>2.5999999999999999E-3</v>
      </c>
      <c r="E948" s="103">
        <v>1.1000000000000001E-3</v>
      </c>
      <c r="F948" s="103">
        <v>1.2999999999999999E-3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3.8E-3</v>
      </c>
      <c r="D949" s="103">
        <v>2.5999999999999999E-3</v>
      </c>
      <c r="E949" s="103">
        <v>1.2999999999999999E-3</v>
      </c>
      <c r="F949" s="103">
        <v>1.1999999999999999E-3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3.5000000000000001E-3</v>
      </c>
      <c r="D950" s="103">
        <v>2.5999999999999999E-3</v>
      </c>
      <c r="E950" s="103">
        <v>8.9999999999999998E-4</v>
      </c>
      <c r="F950" s="103">
        <v>1.1999999999999999E-3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4.0000000000000001E-3</v>
      </c>
      <c r="D951" s="103">
        <v>3.0000000000000001E-3</v>
      </c>
      <c r="E951" s="103">
        <v>1.1000000000000001E-3</v>
      </c>
      <c r="F951" s="103">
        <v>1.4E-3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4.3E-3</v>
      </c>
      <c r="D952" s="103">
        <v>3.2000000000000002E-3</v>
      </c>
      <c r="E952" s="103">
        <v>1.1000000000000001E-3</v>
      </c>
      <c r="F952" s="103">
        <v>1.6000000000000001E-3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4.1999999999999997E-3</v>
      </c>
      <c r="D953" s="103">
        <v>2.8999999999999998E-3</v>
      </c>
      <c r="E953" s="103">
        <v>1.1999999999999999E-3</v>
      </c>
      <c r="F953" s="103">
        <v>1.6000000000000001E-3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4.4000000000000003E-3</v>
      </c>
      <c r="D954" s="103">
        <v>3.2000000000000002E-3</v>
      </c>
      <c r="E954" s="103">
        <v>1.1999999999999999E-3</v>
      </c>
      <c r="F954" s="103">
        <v>1.6000000000000001E-3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4.1000000000000003E-3</v>
      </c>
      <c r="D955" s="103">
        <v>3.0000000000000001E-3</v>
      </c>
      <c r="E955" s="103">
        <v>8.0000000000000004E-4</v>
      </c>
      <c r="F955" s="103">
        <v>1.8E-3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4.0000000000000001E-3</v>
      </c>
      <c r="D956" s="103">
        <v>2.8999999999999998E-3</v>
      </c>
      <c r="E956" s="103">
        <v>8.0000000000000004E-4</v>
      </c>
      <c r="F956" s="103">
        <v>1.8E-3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0.25269999999999998</v>
      </c>
      <c r="D962" s="103">
        <v>0.14960000000000001</v>
      </c>
      <c r="E962" s="103">
        <v>8.4900000000000003E-2</v>
      </c>
      <c r="F962" s="103">
        <v>8.5900000000000004E-2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0.24859999999999999</v>
      </c>
      <c r="D963" s="103">
        <v>0.14219999999999999</v>
      </c>
      <c r="E963" s="103">
        <v>8.6999999999999994E-2</v>
      </c>
      <c r="F963" s="103">
        <v>8.2900000000000001E-2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0.23880000000000001</v>
      </c>
      <c r="D964" s="103">
        <v>0.1386</v>
      </c>
      <c r="E964" s="103">
        <v>8.0399999999999999E-2</v>
      </c>
      <c r="F964" s="103">
        <v>7.8399999999999997E-2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0.2382</v>
      </c>
      <c r="D965" s="103">
        <v>0.13650000000000001</v>
      </c>
      <c r="E965" s="103">
        <v>8.4400000000000003E-2</v>
      </c>
      <c r="F965" s="103">
        <v>7.6300000000000007E-2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0.2341</v>
      </c>
      <c r="D966" s="103">
        <v>0.13600000000000001</v>
      </c>
      <c r="E966" s="103">
        <v>8.0500000000000002E-2</v>
      </c>
      <c r="F966" s="103">
        <v>7.5600000000000001E-2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0.23710000000000001</v>
      </c>
      <c r="D967" s="103">
        <v>0.13739999999999999</v>
      </c>
      <c r="E967" s="103">
        <v>8.2799999999999999E-2</v>
      </c>
      <c r="F967" s="103">
        <v>7.6200000000000004E-2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0.23860000000000001</v>
      </c>
      <c r="D968" s="103">
        <v>0.13850000000000001</v>
      </c>
      <c r="E968" s="103">
        <v>8.3599999999999994E-2</v>
      </c>
      <c r="F968" s="103">
        <v>7.6700000000000004E-2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0.2414</v>
      </c>
      <c r="D969" s="103">
        <v>0.1399</v>
      </c>
      <c r="E969" s="103">
        <v>8.5500000000000007E-2</v>
      </c>
      <c r="F969" s="103">
        <v>7.7100000000000002E-2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0.23699999999999999</v>
      </c>
      <c r="D970" s="103">
        <v>0.1394</v>
      </c>
      <c r="E970" s="103">
        <v>8.0299999999999996E-2</v>
      </c>
      <c r="F970" s="103">
        <v>7.51E-2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0.23580000000000001</v>
      </c>
      <c r="D971" s="103">
        <v>0.1416</v>
      </c>
      <c r="E971" s="103">
        <v>7.5999999999999998E-2</v>
      </c>
      <c r="F971" s="103">
        <v>7.5499999999999998E-2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0.223</v>
      </c>
      <c r="D972" s="103">
        <v>0.1421</v>
      </c>
      <c r="E972" s="103">
        <v>6.2300000000000001E-2</v>
      </c>
      <c r="F972" s="103">
        <v>7.4200000000000002E-2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0.2243</v>
      </c>
      <c r="D973" s="103">
        <v>0.14399999999999999</v>
      </c>
      <c r="E973" s="103">
        <v>6.2600000000000003E-2</v>
      </c>
      <c r="F973" s="103">
        <v>7.3099999999999998E-2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0.23880000000000001</v>
      </c>
      <c r="D974" s="103">
        <v>0.14599999999999999</v>
      </c>
      <c r="E974" s="103">
        <v>7.4700000000000003E-2</v>
      </c>
      <c r="F974" s="103">
        <v>7.5399999999999995E-2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0.70500000000000007</v>
      </c>
      <c r="D980" s="103">
        <f t="shared" si="34"/>
        <v>0.83210000000000006</v>
      </c>
      <c r="E980" s="103">
        <f t="shared" si="34"/>
        <v>0.88790000000000013</v>
      </c>
      <c r="F980" s="103">
        <f t="shared" si="34"/>
        <v>0.90749999999999997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0.71720000000000006</v>
      </c>
      <c r="D981" s="103">
        <f t="shared" si="34"/>
        <v>0.83889999999999998</v>
      </c>
      <c r="E981" s="103">
        <f t="shared" si="34"/>
        <v>0.89460000000000017</v>
      </c>
      <c r="F981" s="103">
        <f t="shared" si="34"/>
        <v>0.91059999999999997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0.72699999999999998</v>
      </c>
      <c r="D982" s="103">
        <f t="shared" si="34"/>
        <v>0.8427</v>
      </c>
      <c r="E982" s="103">
        <f t="shared" si="34"/>
        <v>0.9010999999999999</v>
      </c>
      <c r="F982" s="103">
        <f t="shared" si="34"/>
        <v>0.91529999999999989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0.72889999999999999</v>
      </c>
      <c r="D983" s="103">
        <f t="shared" si="34"/>
        <v>0.84460000000000002</v>
      </c>
      <c r="E983" s="103">
        <f t="shared" si="34"/>
        <v>0.89999999999999991</v>
      </c>
      <c r="F983" s="103">
        <f t="shared" si="34"/>
        <v>0.91760000000000008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0.73370000000000002</v>
      </c>
      <c r="D984" s="103">
        <f t="shared" si="34"/>
        <v>0.8458</v>
      </c>
      <c r="E984" s="103">
        <f t="shared" si="34"/>
        <v>0.90419999999999989</v>
      </c>
      <c r="F984" s="103">
        <f t="shared" si="34"/>
        <v>0.91840000000000011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0.73029999999999995</v>
      </c>
      <c r="D985" s="103">
        <f t="shared" si="34"/>
        <v>0.84390000000000009</v>
      </c>
      <c r="E985" s="103">
        <f t="shared" si="34"/>
        <v>0.90189999999999992</v>
      </c>
      <c r="F985" s="103">
        <f t="shared" si="34"/>
        <v>0.91739999999999999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0.72610000000000008</v>
      </c>
      <c r="D986" s="103">
        <f t="shared" si="34"/>
        <v>0.8427</v>
      </c>
      <c r="E986" s="103">
        <f t="shared" si="34"/>
        <v>0.89819999999999989</v>
      </c>
      <c r="F986" s="103">
        <f t="shared" si="34"/>
        <v>0.91649999999999998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0.72199999999999998</v>
      </c>
      <c r="D987" s="103">
        <f t="shared" si="34"/>
        <v>0.84050000000000002</v>
      </c>
      <c r="E987" s="103">
        <f t="shared" si="34"/>
        <v>0.8952</v>
      </c>
      <c r="F987" s="103">
        <f t="shared" si="34"/>
        <v>0.91559999999999997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0.72700000000000009</v>
      </c>
      <c r="D988" s="103">
        <f t="shared" si="34"/>
        <v>0.84089999999999998</v>
      </c>
      <c r="E988" s="103">
        <f t="shared" si="34"/>
        <v>0.90159999999999996</v>
      </c>
      <c r="F988" s="103">
        <f t="shared" si="34"/>
        <v>0.9173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0.72910000000000008</v>
      </c>
      <c r="D989" s="103">
        <f t="shared" si="34"/>
        <v>0.83909999999999996</v>
      </c>
      <c r="E989" s="103">
        <f t="shared" si="34"/>
        <v>0.90680000000000005</v>
      </c>
      <c r="F989" s="103">
        <f t="shared" si="34"/>
        <v>0.91679999999999995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0.74649999999999994</v>
      </c>
      <c r="D990" s="103">
        <f t="shared" si="34"/>
        <v>0.83819999999999995</v>
      </c>
      <c r="E990" s="103">
        <f t="shared" si="34"/>
        <v>0.92589999999999995</v>
      </c>
      <c r="F990" s="103">
        <f t="shared" si="34"/>
        <v>0.91749999999999998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0.74590000000000001</v>
      </c>
      <c r="D991" s="103">
        <f t="shared" si="34"/>
        <v>0.83679999999999999</v>
      </c>
      <c r="E991" s="103">
        <f t="shared" si="34"/>
        <v>0.92649999999999999</v>
      </c>
      <c r="F991" s="103">
        <f t="shared" si="34"/>
        <v>0.91820000000000013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0.72470000000000001</v>
      </c>
      <c r="D992" s="103">
        <f t="shared" si="34"/>
        <v>0.83390000000000009</v>
      </c>
      <c r="E992" s="103">
        <f t="shared" si="34"/>
        <v>0.90720000000000001</v>
      </c>
      <c r="F992" s="103">
        <f t="shared" si="34"/>
        <v>0.91550000000000009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2022-12-22T19:59:12Z</dcterms:modified>
</cp:coreProperties>
</file>