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7" i="1"/>
  <c r="C115" i="1"/>
  <c r="D57" i="1"/>
  <c r="C57" i="1" s="1"/>
  <c r="D56" i="1"/>
  <c r="C56" i="1"/>
  <c r="D55" i="1"/>
  <c r="C55" i="1" s="1"/>
  <c r="D54" i="1"/>
  <c r="C54" i="1" s="1"/>
  <c r="B18" i="1"/>
  <c r="I95" i="1"/>
  <c r="I104" i="1"/>
  <c r="C113" i="1"/>
  <c r="I97" i="1"/>
  <c r="I109" i="1"/>
  <c r="I106" i="1"/>
  <c r="I13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H20" i="1" s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391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5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I399" i="1" l="1"/>
  <c r="I398" i="1"/>
  <c r="I402" i="1"/>
  <c r="I390" i="1"/>
  <c r="I389" i="1"/>
  <c r="I393" i="1"/>
  <c r="I401" i="1"/>
  <c r="I394" i="1"/>
  <c r="I400" i="1"/>
  <c r="I392" i="1"/>
  <c r="I403" i="1"/>
  <c r="G403" i="1"/>
  <c r="E403" i="1"/>
  <c r="C403" i="1"/>
  <c r="H259" i="1"/>
  <c r="I138" i="1"/>
  <c r="I135" i="1" s="1"/>
  <c r="C135" i="1"/>
  <c r="H18" i="1"/>
  <c r="H19" i="1"/>
  <c r="H16" i="1"/>
  <c r="H22" i="1"/>
  <c r="H21" i="1"/>
  <c r="H17" i="1"/>
  <c r="I101" i="1"/>
  <c r="C102" i="1"/>
  <c r="I98" i="1"/>
  <c r="I100" i="1"/>
  <c r="I103" i="1"/>
  <c r="C100" i="1"/>
  <c r="I96" i="1"/>
  <c r="I105" i="1"/>
  <c r="I108" i="1"/>
  <c r="I99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<sst xmlns="http://schemas.openxmlformats.org/spreadsheetml/2006/main" count="692" uniqueCount="532">
  <si>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</si>
  <si>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</si>
  <si>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</si>
  <si>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</si>
  <si>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</si>
  <si>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</si>
  <si>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</si>
  <si>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</si>
  <si>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</si>
  <si>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</si>
  <si>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</si>
  <si>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</si>
  <si>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</si>
  <si>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</si>
  <si>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</si>
  <si>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</si>
  <si>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</si>
  <si>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</si>
  <si>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</si>
  <si>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</si>
  <si>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</si>
  <si>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</si>
  <si>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</si>
  <si>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</si>
  <si>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</si>
  <si>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</si>
  <si>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</si>
  <si>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</si>
  <si>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</si>
  <si>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</si>
  <si>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</si>
  <si>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</si>
  <si>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</si>
  <si>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</si>
  <si>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</si>
  <si>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</si>
  <si>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</si>
  <si>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</si>
  <si>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</si>
  <si>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</si>
  <si>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</si>
  <si>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</si>
  <si>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</si>
  <si>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</si>
  <si>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</si>
  <si>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</si>
  <si>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</si>
  <si>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</si>
  <si>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</si>
  <si>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</si>
  <si>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</si>
  <si>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</si>
  <si>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</si>
  <si>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</si>
  <si>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</si>
  <si>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</si>
  <si>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</si>
  <si>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</si>
  <si>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</si>
  <si>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</si>
  <si>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</si>
  <si>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</si>
  <si>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</si>
  <si>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</si>
  <si>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</si>
  <si>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</si>
  <si>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</si>
  <si>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</si>
  <si>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</si>
  <si>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</si>
  <si>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</si>
  <si>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</si>
  <si>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</si>
  <si>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</si>
  <si>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</si>
  <si>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</si>
  <si>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</si>
  <si>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</si>
  <si>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</si>
  <si>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</si>
  <si>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</si>
  <si>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</si>
  <si>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</si>
  <si>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</si>
  <si>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</si>
  <si>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</si>
  <si>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</si>
  <si>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</si>
  <si>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</si>
  <si>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</si>
  <si>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</si>
  <si>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</si>
  <si>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</si>
  <si>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</si>
  <si>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</si>
  <si>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</si>
  <si>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</si>
  <si>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</si>
  <si>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</si>
  <si>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</si>
  <si>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</si>
  <si>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</si>
  <si>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</si>
  <si>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</si>
  <si>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</si>
  <si>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</si>
  <si>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</si>
  <si>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</si>
  <si>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</si>
  <si>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</si>
  <si>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</si>
  <si>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</si>
  <si>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</si>
  <si>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</si>
  <si>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</si>
  <si>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</si>
  <si>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</si>
  <si>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</si>
  <si>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</si>
  <si>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</si>
  <si>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</si>
  <si>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</si>
  <si>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</si>
  <si>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</si>
  <si>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</si>
  <si>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</si>
  <si>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</si>
  <si>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</si>
  <si>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</si>
  <si>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</si>
  <si>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</si>
  <si>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</si>
  <si>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</si>
  <si>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</si>
  <si>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</si>
  <si>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</si>
  <si>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</si>
  <si>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</si>
  <si>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</si>
  <si>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</si>
  <si>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</si>
  <si>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</si>
  <si>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</si>
  <si>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</si>
  <si>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</si>
  <si>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</si>
  <si>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</si>
  <si>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</si>
  <si>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</si>
  <si>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</si>
  <si>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</si>
  <si>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</si>
  <si>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</si>
  <si>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</si>
  <si>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</si>
  <si>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</si>
  <si>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</si>
  <si>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</si>
  <si>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</si>
  <si>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</si>
  <si>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</si>
  <si>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</si>
  <si>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</si>
  <si>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</si>
  <si>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</si>
  <si>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</si>
  <si>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</si>
  <si>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</si>
  <si>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</si>
  <si>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</si>
  <si>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</si>
  <si>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</si>
  <si>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</si>
  <si>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</si>
  <si>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</si>
  <si>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</si>
  <si>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</si>
  <si>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</si>
  <si>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</si>
  <si>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</si>
  <si>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</si>
  <si>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</si>
  <si>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</si>
  <si>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</si>
  <si>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</si>
  <si>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</si>
  <si>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</si>
  <si>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</si>
  <si>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</si>
  <si>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</si>
  <si>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</si>
  <si>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</si>
  <si>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</si>
  <si>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</si>
  <si>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</si>
  <si>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</si>
  <si>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</si>
  <si>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</si>
  <si>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</si>
  <si>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</si>
  <si>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</si>
  <si>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</si>
  <si>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</si>
  <si>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</si>
  <si>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</si>
  <si>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</si>
  <si>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</si>
  <si>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</si>
  <si>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</si>
  <si>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</si>
  <si>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</si>
  <si>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</si>
  <si>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</si>
  <si>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</si>
  <si>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</si>
  <si>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</si>
  <si>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</si>
  <si>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</si>
  <si>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</si>
  <si>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</si>
  <si>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</si>
  <si>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</si>
  <si>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</si>
  <si>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</si>
  <si>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</si>
  <si>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</si>
  <si>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</si>
  <si>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</si>
  <si>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</si>
  <si>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</si>
  <si>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</si>
  <si>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</si>
  <si>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</si>
  <si>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</si>
  <si>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</si>
  <si>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</si>
  <si>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</si>
  <si>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</si>
  <si>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</si>
  <si>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</si>
  <si>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</si>
  <si>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</si>
  <si>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</si>
  <si>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</si>
  <si>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</si>
  <si>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</si>
  <si>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</si>
  <si>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</si>
  <si>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</si>
  <si>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</si>
  <si>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</si>
  <si>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</si>
  <si>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</si>
  <si>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</si>
  <si>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</si>
  <si>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</si>
  <si>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</si>
  <si>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</si>
  <si>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</si>
  <si>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</si>
  <si>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</si>
  <si>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</si>
  <si>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</si>
  <si>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</si>
  <si>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</si>
  <si>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</si>
  <si>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</si>
  <si>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</si>
  <si>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</si>
  <si>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</si>
  <si>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</si>
  <si>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</si>
  <si>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</si>
  <si>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</si>
  <si>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</si>
  <si>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</si>
  <si>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</si>
  <si>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</si>
  <si>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</si>
  <si>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</si>
  <si>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</si>
  <si>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</si>
  <si>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</si>
  <si>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</si>
  <si>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</si>
  <si>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</si>
  <si>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</si>
  <si>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</si>
  <si>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</si>
  <si>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</si>
  <si>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</si>
  <si>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</si>
  <si>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</si>
  <si>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</si>
  <si>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</si>
  <si>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</si>
  <si>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</si>
  <si>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</si>
  <si>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</si>
  <si>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</si>
  <si>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</si>
  <si>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</si>
  <si>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</si>
  <si>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</si>
  <si>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</si>
  <si>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</si>
  <si>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</si>
  <si>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</si>
  <si>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</si>
  <si>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</si>
  <si>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</si>
  <si>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</si>
  <si>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</si>
  <si>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</si>
  <si>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</si>
  <si>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</si>
  <si>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</si>
  <si>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</si>
  <si>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</si>
  <si>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</si>
  <si>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</si>
  <si>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</si>
  <si>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</si>
  <si>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</si>
  <si>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</si>
  <si>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</si>
  <si>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</si>
  <si>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</si>
  <si>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</si>
  <si>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</si>
  <si>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</si>
  <si>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</si>
  <si>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</si>
  <si>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</si>
  <si>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</si>
  <si>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</si>
  <si>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</si>
  <si>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</si>
  <si>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</si>
  <si>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</si>
  <si>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</si>
  <si>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</si>
  <si>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</si>
  <si>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</si>
  <si>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</si>
  <si>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</si>
  <si>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</si>
  <si>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</si>
  <si>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</si>
  <si>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</si>
  <si>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</si>
  <si>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</si>
  <si>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</si>
  <si>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</si>
  <si>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</si>
  <si>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</si>
  <si>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</si>
  <si>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</si>
  <si>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</si>
  <si>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</si>
  <si>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</si>
  <si>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</si>
  <si>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</si>
  <si>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</si>
  <si>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</si>
  <si>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</si>
  <si>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</si>
  <si>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</si>
  <si>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</si>
  <si>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</si>
  <si>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</si>
  <si>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</si>
  <si>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</si>
  <si>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</si>
  <si>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</si>
  <si>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</si>
  <si>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</si>
  <si>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</si>
  <si>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</si>
  <si>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</si>
  <si>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</si>
  <si>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</si>
  <si>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</si>
  <si>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</si>
  <si>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</si>
  <si>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</si>
  <si>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</si>
  <si>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</si>
  <si>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</si>
  <si>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</si>
  <si>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</si>
  <si>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</si>
  <si>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</si>
  <si>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</si>
  <si>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</si>
  <si>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</si>
  <si>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</si>
  <si>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</si>
  <si>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</si>
  <si>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</si>
  <si>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</si>
  <si>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</si>
  <si>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</si>
  <si>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</si>
  <si>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</si>
  <si>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</si>
  <si>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</si>
  <si>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</si>
  <si>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</si>
  <si>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</si>
  <si>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</si>
  <si>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</si>
  <si>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</si>
  <si>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</si>
  <si>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</si>
  <si>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</si>
  <si>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</si>
  <si>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</si>
  <si>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</si>
  <si>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</si>
  <si>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</si>
  <si>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</si>
  <si>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</si>
  <si>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</si>
  <si>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</si>
  <si>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</si>
  <si>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</si>
  <si>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</si>
  <si>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</si>
  <si>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</si>
  <si>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</si>
  <si>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</si>
  <si>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</si>
  <si>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</si>
  <si>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</si>
  <si>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</si>
  <si>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</si>
  <si>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</si>
  <si>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</si>
  <si>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</si>
  <si>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</si>
  <si>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</si>
  <si>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</si>
  <si>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</si>
  <si>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</si>
  <si>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</si>
  <si>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</si>
  <si>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</si>
  <si>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</si>
  <si>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</si>
  <si>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</si>
  <si>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</si>
  <si>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</si>
  <si>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</si>
  <si>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</si>
  <si>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</si>
  <si>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</si>
  <si>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</si>
  <si>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</si>
  <si>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</si>
  <si>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</si>
  <si>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</si>
  <si>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</si>
  <si>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</si>
  <si>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</si>
  <si>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</si>
  <si>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</si>
  <si>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</si>
  <si>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</si>
  <si>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</si>
  <si>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</si>
  <si>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</si>
  <si>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</si>
  <si>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</si>
  <si>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</si>
  <si>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</si>
  <si>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</si>
  <si>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</si>
  <si>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</si>
  <si>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</si>
  <si>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</si>
  <si>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</si>
  <si>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</si>
  <si>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</si>
  <si>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</si>
  <si>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</si>
  <si>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</si>
  <si>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</si>
  <si>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</si>
  <si>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</si>
  <si>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</si>
  <si>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</si>
  <si>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</si>
  <si>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</si>
  <si>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</si>
  <si>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</si>
  <si>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</si>
  <si>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</si>
  <si>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</si>
  <si>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01:08 PM</t>
  </si>
  <si>
    <t>Entidad: Querétaro de Arteaga (Qro)</t>
  </si>
  <si>
    <t>Gobernador:</t>
  </si>
  <si>
    <t>Lic. Mauricio Kuri González</t>
  </si>
  <si>
    <t>01/10/2021 al 30/09/2027</t>
  </si>
  <si>
    <t>Medio Bajo</t>
  </si>
  <si>
    <t>Bajo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</si>
  <si>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</si>
  <si>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</si>
  <si>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</si>
  <si>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</si>
  <si>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</si>
  <si>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</si>
  <si>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</si>
  <si>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</si>
  <si>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</si>
  <si>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</si>
  <si>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</si>
  <si>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</si>
  <si>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</si>
  <si>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</si>
  <si>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700 a 749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</si>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</sst>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-4.7245355270673563E-2</c:v>
                </c:pt>
                <c:pt idx="1">
                  <c:v>-6.9803175686865643E-2</c:v>
                </c:pt>
                <c:pt idx="2">
                  <c:v>-2.4044944959492755E-2</c:v>
                </c:pt>
                <c:pt idx="3">
                  <c:v>-6.0025331814663727E-2</c:v>
                </c:pt>
                <c:pt idx="4">
                  <c:v>-0.10395042805528047</c:v>
                </c:pt>
                <c:pt idx="5">
                  <c:v>-8.0406965150588261E-2</c:v>
                </c:pt>
                <c:pt idx="6">
                  <c:v>-6.7310129684019837E-2</c:v>
                </c:pt>
                <c:pt idx="7">
                  <c:v>-5.9012228219540143E-2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4.7121991530149759E-2</c:v>
                </c:pt>
                <c:pt idx="1">
                  <c:v>7.8750849181912511E-2</c:v>
                </c:pt>
                <c:pt idx="2">
                  <c:v>2.5490666603576535E-2</c:v>
                </c:pt>
                <c:pt idx="3">
                  <c:v>5.9963649944401821E-2</c:v>
                </c:pt>
                <c:pt idx="4">
                  <c:v>9.2989221726889573E-2</c:v>
                </c:pt>
                <c:pt idx="5">
                  <c:v>7.5039375002112399E-2</c:v>
                </c:pt>
                <c:pt idx="6">
                  <c:v>6.2382762198646038E-2</c:v>
                </c:pt>
                <c:pt idx="7">
                  <c:v>4.646292497118696E-2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669996032"/>
        <c:axId val="710317120"/>
      </c:barChart>
      <c:catAx>
        <c:axId val="669996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031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103171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99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1.0699999999999999E-2</c:v>
                </c:pt>
                <c:pt idx="1">
                  <c:v>1.0699999999999999E-2</c:v>
                </c:pt>
                <c:pt idx="2">
                  <c:v>1.0200000000000001E-2</c:v>
                </c:pt>
                <c:pt idx="3">
                  <c:v>1.21E-2</c:v>
                </c:pt>
                <c:pt idx="4">
                  <c:v>1.01E-2</c:v>
                </c:pt>
                <c:pt idx="5">
                  <c:v>1.04E-2</c:v>
                </c:pt>
                <c:pt idx="6">
                  <c:v>1.09E-2</c:v>
                </c:pt>
                <c:pt idx="7">
                  <c:v>1.11E-2</c:v>
                </c:pt>
                <c:pt idx="8">
                  <c:v>1.1599999999999999E-2</c:v>
                </c:pt>
                <c:pt idx="9">
                  <c:v>1.11E-2</c:v>
                </c:pt>
                <c:pt idx="10">
                  <c:v>1.2E-2</c:v>
                </c:pt>
                <c:pt idx="11">
                  <c:v>1.21E-2</c:v>
                </c:pt>
                <c:pt idx="12">
                  <c:v>1.4500000000000001E-2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6.4000000000000003E-3</c:v>
                </c:pt>
                <c:pt idx="1">
                  <c:v>6.6E-3</c:v>
                </c:pt>
                <c:pt idx="2">
                  <c:v>6.4999999999999997E-3</c:v>
                </c:pt>
                <c:pt idx="3">
                  <c:v>6.7000000000000002E-3</c:v>
                </c:pt>
                <c:pt idx="4">
                  <c:v>6.7999999999999996E-3</c:v>
                </c:pt>
                <c:pt idx="5">
                  <c:v>7.1000000000000004E-3</c:v>
                </c:pt>
                <c:pt idx="6">
                  <c:v>7.4000000000000003E-3</c:v>
                </c:pt>
                <c:pt idx="7">
                  <c:v>7.3000000000000001E-3</c:v>
                </c:pt>
                <c:pt idx="8">
                  <c:v>7.7999999999999996E-3</c:v>
                </c:pt>
                <c:pt idx="9">
                  <c:v>7.4999999999999997E-3</c:v>
                </c:pt>
                <c:pt idx="10">
                  <c:v>7.4999999999999997E-3</c:v>
                </c:pt>
                <c:pt idx="11">
                  <c:v>7.6E-3</c:v>
                </c:pt>
                <c:pt idx="12">
                  <c:v>9.7000000000000003E-3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4.1999999999999997E-3</c:v>
                </c:pt>
                <c:pt idx="2">
                  <c:v>3.0000000000000001E-3</c:v>
                </c:pt>
                <c:pt idx="3">
                  <c:v>6.7000000000000002E-3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3.0999999999999999E-3</c:v>
                </c:pt>
                <c:pt idx="7">
                  <c:v>3.3E-3</c:v>
                </c:pt>
                <c:pt idx="8">
                  <c:v>3.3E-3</c:v>
                </c:pt>
                <c:pt idx="9">
                  <c:v>3.3999999999999998E-3</c:v>
                </c:pt>
                <c:pt idx="10">
                  <c:v>3.5999999999999999E-3</c:v>
                </c:pt>
                <c:pt idx="11">
                  <c:v>3.8E-3</c:v>
                </c:pt>
                <c:pt idx="12">
                  <c:v>6.7999999999999996E-3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3.2000000000000002E-3</c:v>
                </c:pt>
                <c:pt idx="2">
                  <c:v>3.2000000000000002E-3</c:v>
                </c:pt>
                <c:pt idx="3">
                  <c:v>2.8E-3</c:v>
                </c:pt>
                <c:pt idx="4">
                  <c:v>2.8E-3</c:v>
                </c:pt>
                <c:pt idx="5">
                  <c:v>3.2000000000000002E-3</c:v>
                </c:pt>
                <c:pt idx="6">
                  <c:v>3.5000000000000001E-3</c:v>
                </c:pt>
                <c:pt idx="7">
                  <c:v>3.7000000000000002E-3</c:v>
                </c:pt>
                <c:pt idx="8">
                  <c:v>3.8E-3</c:v>
                </c:pt>
                <c:pt idx="9">
                  <c:v>3.2000000000000002E-3</c:v>
                </c:pt>
                <c:pt idx="10">
                  <c:v>4.1999999999999997E-3</c:v>
                </c:pt>
                <c:pt idx="11">
                  <c:v>4.4000000000000003E-3</c:v>
                </c:pt>
                <c:pt idx="12">
                  <c:v>4.4000000000000003E-3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95008"/>
        <c:axId val="667581760"/>
      </c:lineChart>
      <c:catAx>
        <c:axId val="66999500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581760"/>
        <c:crosses val="autoZero"/>
        <c:auto val="1"/>
        <c:lblAlgn val="ctr"/>
        <c:lblOffset val="100"/>
        <c:noMultiLvlLbl val="0"/>
      </c:catAx>
      <c:valAx>
        <c:axId val="6675817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950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8.8999999999999999E-3</c:v>
                </c:pt>
                <c:pt idx="1">
                  <c:v>9.1000000000000004E-3</c:v>
                </c:pt>
                <c:pt idx="2">
                  <c:v>9.4000000000000004E-3</c:v>
                </c:pt>
                <c:pt idx="3">
                  <c:v>9.2999999999999992E-3</c:v>
                </c:pt>
                <c:pt idx="4">
                  <c:v>1.11E-2</c:v>
                </c:pt>
                <c:pt idx="5">
                  <c:v>8.3000000000000001E-3</c:v>
                </c:pt>
                <c:pt idx="6">
                  <c:v>8.8000000000000005E-3</c:v>
                </c:pt>
                <c:pt idx="7">
                  <c:v>9.1999999999999998E-3</c:v>
                </c:pt>
                <c:pt idx="8">
                  <c:v>8.9999999999999993E-3</c:v>
                </c:pt>
                <c:pt idx="9">
                  <c:v>8.8999999999999999E-3</c:v>
                </c:pt>
                <c:pt idx="10">
                  <c:v>9.1000000000000004E-3</c:v>
                </c:pt>
                <c:pt idx="11">
                  <c:v>9.5999999999999992E-3</c:v>
                </c:pt>
                <c:pt idx="12">
                  <c:v>9.7000000000000003E-3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6.1999999999999998E-3</c:v>
                </c:pt>
                <c:pt idx="1">
                  <c:v>6.4999999999999997E-3</c:v>
                </c:pt>
                <c:pt idx="2">
                  <c:v>6.6E-3</c:v>
                </c:pt>
                <c:pt idx="3">
                  <c:v>6.7999999999999996E-3</c:v>
                </c:pt>
                <c:pt idx="4">
                  <c:v>6.1000000000000004E-3</c:v>
                </c:pt>
                <c:pt idx="5">
                  <c:v>5.8999999999999999E-3</c:v>
                </c:pt>
                <c:pt idx="6">
                  <c:v>6.1000000000000004E-3</c:v>
                </c:pt>
                <c:pt idx="7">
                  <c:v>6.6E-3</c:v>
                </c:pt>
                <c:pt idx="8">
                  <c:v>6.6E-3</c:v>
                </c:pt>
                <c:pt idx="9">
                  <c:v>6.4000000000000003E-3</c:v>
                </c:pt>
                <c:pt idx="10">
                  <c:v>6.4000000000000003E-3</c:v>
                </c:pt>
                <c:pt idx="11">
                  <c:v>6.7000000000000002E-3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2.8E-3</c:v>
                </c:pt>
                <c:pt idx="1">
                  <c:v>4.3E-3</c:v>
                </c:pt>
                <c:pt idx="2">
                  <c:v>3.0000000000000001E-3</c:v>
                </c:pt>
                <c:pt idx="3">
                  <c:v>2.7000000000000001E-3</c:v>
                </c:pt>
                <c:pt idx="4">
                  <c:v>6.3E-3</c:v>
                </c:pt>
                <c:pt idx="5">
                  <c:v>2.5999999999999999E-3</c:v>
                </c:pt>
                <c:pt idx="6">
                  <c:v>2.8E-3</c:v>
                </c:pt>
                <c:pt idx="7">
                  <c:v>2.5000000000000001E-3</c:v>
                </c:pt>
                <c:pt idx="8">
                  <c:v>2.3999999999999998E-3</c:v>
                </c:pt>
                <c:pt idx="9">
                  <c:v>2.3E-3</c:v>
                </c:pt>
                <c:pt idx="10">
                  <c:v>2.5000000000000001E-3</c:v>
                </c:pt>
                <c:pt idx="11">
                  <c:v>2.8E-3</c:v>
                </c:pt>
                <c:pt idx="12">
                  <c:v>2.8E-3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2.8999999999999998E-3</c:v>
                </c:pt>
                <c:pt idx="2">
                  <c:v>3.0000000000000001E-3</c:v>
                </c:pt>
                <c:pt idx="3">
                  <c:v>2.8999999999999998E-3</c:v>
                </c:pt>
                <c:pt idx="4">
                  <c:v>2.8E-3</c:v>
                </c:pt>
                <c:pt idx="5">
                  <c:v>2.8E-3</c:v>
                </c:pt>
                <c:pt idx="6">
                  <c:v>3.2000000000000002E-3</c:v>
                </c:pt>
                <c:pt idx="7">
                  <c:v>3.5999999999999999E-3</c:v>
                </c:pt>
                <c:pt idx="8">
                  <c:v>3.3999999999999998E-3</c:v>
                </c:pt>
                <c:pt idx="9">
                  <c:v>3.5999999999999999E-3</c:v>
                </c:pt>
                <c:pt idx="10">
                  <c:v>3.7000000000000002E-3</c:v>
                </c:pt>
                <c:pt idx="11">
                  <c:v>3.8E-3</c:v>
                </c:pt>
                <c:pt idx="12">
                  <c:v>4.1000000000000003E-3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97056"/>
        <c:axId val="667739840"/>
      </c:lineChart>
      <c:catAx>
        <c:axId val="669997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739840"/>
        <c:crosses val="autoZero"/>
        <c:auto val="1"/>
        <c:lblAlgn val="ctr"/>
        <c:lblOffset val="100"/>
        <c:noMultiLvlLbl val="0"/>
      </c:catAx>
      <c:valAx>
        <c:axId val="667739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970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5.7000000000000002E-3</c:v>
                </c:pt>
                <c:pt idx="1">
                  <c:v>5.7999999999999996E-3</c:v>
                </c:pt>
                <c:pt idx="2">
                  <c:v>6.3E-3</c:v>
                </c:pt>
                <c:pt idx="3">
                  <c:v>6.1999999999999998E-3</c:v>
                </c:pt>
                <c:pt idx="4">
                  <c:v>5.8999999999999999E-3</c:v>
                </c:pt>
                <c:pt idx="5">
                  <c:v>8.2000000000000007E-3</c:v>
                </c:pt>
                <c:pt idx="6">
                  <c:v>5.5999999999999999E-3</c:v>
                </c:pt>
                <c:pt idx="7">
                  <c:v>6.1999999999999998E-3</c:v>
                </c:pt>
                <c:pt idx="8">
                  <c:v>6.6E-3</c:v>
                </c:pt>
                <c:pt idx="9">
                  <c:v>6.4000000000000003E-3</c:v>
                </c:pt>
                <c:pt idx="10">
                  <c:v>6.8999999999999999E-3</c:v>
                </c:pt>
                <c:pt idx="11">
                  <c:v>6.6E-3</c:v>
                </c:pt>
                <c:pt idx="12">
                  <c:v>6.7000000000000002E-3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4.5999999999999999E-3</c:v>
                </c:pt>
                <c:pt idx="2">
                  <c:v>4.7000000000000002E-3</c:v>
                </c:pt>
                <c:pt idx="3">
                  <c:v>4.8999999999999998E-3</c:v>
                </c:pt>
                <c:pt idx="4">
                  <c:v>4.4999999999999997E-3</c:v>
                </c:pt>
                <c:pt idx="5">
                  <c:v>4.7000000000000002E-3</c:v>
                </c:pt>
                <c:pt idx="6">
                  <c:v>4.4999999999999997E-3</c:v>
                </c:pt>
                <c:pt idx="7">
                  <c:v>4.8999999999999998E-3</c:v>
                </c:pt>
                <c:pt idx="8">
                  <c:v>5.3E-3</c:v>
                </c:pt>
                <c:pt idx="9">
                  <c:v>5.1000000000000004E-3</c:v>
                </c:pt>
                <c:pt idx="10">
                  <c:v>5.5999999999999999E-3</c:v>
                </c:pt>
                <c:pt idx="11">
                  <c:v>5.1000000000000004E-3</c:v>
                </c:pt>
                <c:pt idx="12">
                  <c:v>5.1999999999999998E-3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1.1000000000000001E-3</c:v>
                </c:pt>
                <c:pt idx="2">
                  <c:v>3.8999999999999998E-3</c:v>
                </c:pt>
                <c:pt idx="3">
                  <c:v>1.1999999999999999E-3</c:v>
                </c:pt>
                <c:pt idx="4">
                  <c:v>1E-3</c:v>
                </c:pt>
                <c:pt idx="5">
                  <c:v>4.4999999999999997E-3</c:v>
                </c:pt>
                <c:pt idx="6">
                  <c:v>8.0000000000000004E-4</c:v>
                </c:pt>
                <c:pt idx="7">
                  <c:v>8.9999999999999998E-4</c:v>
                </c:pt>
                <c:pt idx="8">
                  <c:v>8.9999999999999998E-4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1.1000000000000001E-3</c:v>
                </c:pt>
                <c:pt idx="12">
                  <c:v>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1.8E-3</c:v>
                </c:pt>
                <c:pt idx="3">
                  <c:v>2.0999999999999999E-3</c:v>
                </c:pt>
                <c:pt idx="4">
                  <c:v>2.2000000000000001E-3</c:v>
                </c:pt>
                <c:pt idx="5">
                  <c:v>2.2000000000000001E-3</c:v>
                </c:pt>
                <c:pt idx="6">
                  <c:v>2.0999999999999999E-3</c:v>
                </c:pt>
                <c:pt idx="7">
                  <c:v>2.5000000000000001E-3</c:v>
                </c:pt>
                <c:pt idx="8">
                  <c:v>2.7000000000000001E-3</c:v>
                </c:pt>
                <c:pt idx="9">
                  <c:v>2.7000000000000001E-3</c:v>
                </c:pt>
                <c:pt idx="10">
                  <c:v>2.8999999999999998E-3</c:v>
                </c:pt>
                <c:pt idx="11">
                  <c:v>3.0000000000000001E-3</c:v>
                </c:pt>
                <c:pt idx="12">
                  <c:v>3.0000000000000001E-3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98080"/>
        <c:axId val="667742144"/>
      </c:lineChart>
      <c:catAx>
        <c:axId val="6699980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742144"/>
        <c:crosses val="autoZero"/>
        <c:auto val="1"/>
        <c:lblAlgn val="ctr"/>
        <c:lblOffset val="100"/>
        <c:noMultiLvlLbl val="0"/>
      </c:catAx>
      <c:valAx>
        <c:axId val="667742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980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0.29099999999999998</c:v>
                </c:pt>
                <c:pt idx="1">
                  <c:v>0.29170000000000001</c:v>
                </c:pt>
                <c:pt idx="2">
                  <c:v>0.2802</c:v>
                </c:pt>
                <c:pt idx="3">
                  <c:v>0.28360000000000002</c:v>
                </c:pt>
                <c:pt idx="4">
                  <c:v>0.27779999999999999</c:v>
                </c:pt>
                <c:pt idx="5">
                  <c:v>0.28439999999999999</c:v>
                </c:pt>
                <c:pt idx="6">
                  <c:v>0.2823</c:v>
                </c:pt>
                <c:pt idx="7">
                  <c:v>0.28760000000000002</c:v>
                </c:pt>
                <c:pt idx="8">
                  <c:v>0.28220000000000001</c:v>
                </c:pt>
                <c:pt idx="9">
                  <c:v>0.27810000000000001</c:v>
                </c:pt>
                <c:pt idx="10">
                  <c:v>0.2833</c:v>
                </c:pt>
                <c:pt idx="11">
                  <c:v>0.28639999999999999</c:v>
                </c:pt>
                <c:pt idx="12">
                  <c:v>0.28839999999999999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0.17119999999999999</c:v>
                </c:pt>
                <c:pt idx="1">
                  <c:v>0.16550000000000001</c:v>
                </c:pt>
                <c:pt idx="2">
                  <c:v>0.16300000000000001</c:v>
                </c:pt>
                <c:pt idx="3">
                  <c:v>0.16170000000000001</c:v>
                </c:pt>
                <c:pt idx="4">
                  <c:v>0.16139999999999999</c:v>
                </c:pt>
                <c:pt idx="5">
                  <c:v>0.1633</c:v>
                </c:pt>
                <c:pt idx="6">
                  <c:v>0.16400000000000001</c:v>
                </c:pt>
                <c:pt idx="7">
                  <c:v>0.1661</c:v>
                </c:pt>
                <c:pt idx="8">
                  <c:v>0.1661</c:v>
                </c:pt>
                <c:pt idx="9">
                  <c:v>0.16830000000000001</c:v>
                </c:pt>
                <c:pt idx="10">
                  <c:v>0.16950000000000001</c:v>
                </c:pt>
                <c:pt idx="11">
                  <c:v>0.17150000000000001</c:v>
                </c:pt>
                <c:pt idx="12">
                  <c:v>0.17469999999999999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8.3000000000000004E-2</c:v>
                </c:pt>
                <c:pt idx="1">
                  <c:v>8.8400000000000006E-2</c:v>
                </c:pt>
                <c:pt idx="2">
                  <c:v>7.85E-2</c:v>
                </c:pt>
                <c:pt idx="3">
                  <c:v>8.77E-2</c:v>
                </c:pt>
                <c:pt idx="4">
                  <c:v>8.0699999999999994E-2</c:v>
                </c:pt>
                <c:pt idx="5">
                  <c:v>8.7099999999999997E-2</c:v>
                </c:pt>
                <c:pt idx="6">
                  <c:v>8.4199999999999997E-2</c:v>
                </c:pt>
                <c:pt idx="7">
                  <c:v>8.8200000000000001E-2</c:v>
                </c:pt>
                <c:pt idx="8">
                  <c:v>8.09E-2</c:v>
                </c:pt>
                <c:pt idx="9">
                  <c:v>7.2700000000000001E-2</c:v>
                </c:pt>
                <c:pt idx="10">
                  <c:v>7.8E-2</c:v>
                </c:pt>
                <c:pt idx="11">
                  <c:v>8.0600000000000005E-2</c:v>
                </c:pt>
                <c:pt idx="12">
                  <c:v>7.6499999999999999E-2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0.1149</c:v>
                </c:pt>
                <c:pt idx="1">
                  <c:v>0.1132</c:v>
                </c:pt>
                <c:pt idx="2">
                  <c:v>0.1087</c:v>
                </c:pt>
                <c:pt idx="3">
                  <c:v>0.1071</c:v>
                </c:pt>
                <c:pt idx="4">
                  <c:v>0.10639999999999999</c:v>
                </c:pt>
                <c:pt idx="5">
                  <c:v>0.1079</c:v>
                </c:pt>
                <c:pt idx="6">
                  <c:v>0.1076</c:v>
                </c:pt>
                <c:pt idx="7">
                  <c:v>0.1087</c:v>
                </c:pt>
                <c:pt idx="8">
                  <c:v>0.1069</c:v>
                </c:pt>
                <c:pt idx="9">
                  <c:v>0.10730000000000001</c:v>
                </c:pt>
                <c:pt idx="10">
                  <c:v>0.1069</c:v>
                </c:pt>
                <c:pt idx="11">
                  <c:v>0.10630000000000001</c:v>
                </c:pt>
                <c:pt idx="12">
                  <c:v>0.11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89408"/>
        <c:axId val="667744448"/>
      </c:lineChart>
      <c:catAx>
        <c:axId val="7758894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744448"/>
        <c:crosses val="autoZero"/>
        <c:auto val="1"/>
        <c:lblAlgn val="ctr"/>
        <c:lblOffset val="100"/>
        <c:noMultiLvlLbl val="0"/>
      </c:catAx>
      <c:valAx>
        <c:axId val="667744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889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0.66829999999999989</c:v>
                </c:pt>
                <c:pt idx="1">
                  <c:v>0.66839999999999988</c:v>
                </c:pt>
                <c:pt idx="2">
                  <c:v>0.67710000000000004</c:v>
                </c:pt>
                <c:pt idx="3">
                  <c:v>0.67490000000000006</c:v>
                </c:pt>
                <c:pt idx="4">
                  <c:v>0.68060000000000009</c:v>
                </c:pt>
                <c:pt idx="5">
                  <c:v>0.67360000000000009</c:v>
                </c:pt>
                <c:pt idx="6">
                  <c:v>0.67789999999999995</c:v>
                </c:pt>
                <c:pt idx="7">
                  <c:v>0.67120000000000002</c:v>
                </c:pt>
                <c:pt idx="8">
                  <c:v>0.6762999999999999</c:v>
                </c:pt>
                <c:pt idx="9">
                  <c:v>0.68190000000000006</c:v>
                </c:pt>
                <c:pt idx="10">
                  <c:v>0.67369999999999997</c:v>
                </c:pt>
                <c:pt idx="11">
                  <c:v>0.66989999999999994</c:v>
                </c:pt>
                <c:pt idx="12">
                  <c:v>0.66579999999999995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0.80310000000000004</c:v>
                </c:pt>
                <c:pt idx="1">
                  <c:v>0.80819999999999992</c:v>
                </c:pt>
                <c:pt idx="2">
                  <c:v>0.81069999999999998</c:v>
                </c:pt>
                <c:pt idx="3">
                  <c:v>0.81119999999999992</c:v>
                </c:pt>
                <c:pt idx="4">
                  <c:v>0.81230000000000002</c:v>
                </c:pt>
                <c:pt idx="5">
                  <c:v>0.81009999999999993</c:v>
                </c:pt>
                <c:pt idx="6">
                  <c:v>0.80930000000000002</c:v>
                </c:pt>
                <c:pt idx="7">
                  <c:v>0.80589999999999995</c:v>
                </c:pt>
                <c:pt idx="8">
                  <c:v>0.8052999999999999</c:v>
                </c:pt>
                <c:pt idx="9">
                  <c:v>0.80360000000000009</c:v>
                </c:pt>
                <c:pt idx="10">
                  <c:v>0.80160000000000009</c:v>
                </c:pt>
                <c:pt idx="11">
                  <c:v>0.79989999999999994</c:v>
                </c:pt>
                <c:pt idx="12">
                  <c:v>0.79449999999999998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0.90010000000000001</c:v>
                </c:pt>
                <c:pt idx="1">
                  <c:v>0.89650000000000007</c:v>
                </c:pt>
                <c:pt idx="2">
                  <c:v>0.90139999999999998</c:v>
                </c:pt>
                <c:pt idx="3">
                  <c:v>0.89639999999999997</c:v>
                </c:pt>
                <c:pt idx="4">
                  <c:v>0.90329999999999999</c:v>
                </c:pt>
                <c:pt idx="5">
                  <c:v>0.8962</c:v>
                </c:pt>
                <c:pt idx="6">
                  <c:v>0.90329999999999999</c:v>
                </c:pt>
                <c:pt idx="7">
                  <c:v>0.8992</c:v>
                </c:pt>
                <c:pt idx="8">
                  <c:v>0.90690000000000004</c:v>
                </c:pt>
                <c:pt idx="9">
                  <c:v>0.91630000000000011</c:v>
                </c:pt>
                <c:pt idx="10">
                  <c:v>0.90880000000000005</c:v>
                </c:pt>
                <c:pt idx="11">
                  <c:v>0.90449999999999997</c:v>
                </c:pt>
                <c:pt idx="12">
                  <c:v>0.90679999999999994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0.87380000000000002</c:v>
                </c:pt>
                <c:pt idx="1">
                  <c:v>0.87550000000000006</c:v>
                </c:pt>
                <c:pt idx="2">
                  <c:v>0.88019999999999998</c:v>
                </c:pt>
                <c:pt idx="3">
                  <c:v>0.88190000000000002</c:v>
                </c:pt>
                <c:pt idx="4">
                  <c:v>0.88250000000000006</c:v>
                </c:pt>
                <c:pt idx="5">
                  <c:v>0.88029999999999997</c:v>
                </c:pt>
                <c:pt idx="6">
                  <c:v>0.87990000000000002</c:v>
                </c:pt>
                <c:pt idx="7">
                  <c:v>0.87779999999999991</c:v>
                </c:pt>
                <c:pt idx="8">
                  <c:v>0.87939999999999996</c:v>
                </c:pt>
                <c:pt idx="9">
                  <c:v>0.87939999999999996</c:v>
                </c:pt>
                <c:pt idx="10">
                  <c:v>0.87829999999999997</c:v>
                </c:pt>
                <c:pt idx="11">
                  <c:v>0.87860000000000005</c:v>
                </c:pt>
                <c:pt idx="12">
                  <c:v>0.87460000000000004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90432"/>
        <c:axId val="671285824"/>
      </c:lineChart>
      <c:catAx>
        <c:axId val="775890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1285824"/>
        <c:crosses val="autoZero"/>
        <c:auto val="1"/>
        <c:lblAlgn val="ctr"/>
        <c:lblOffset val="100"/>
        <c:noMultiLvlLbl val="0"/>
      </c:catAx>
      <c:valAx>
        <c:axId val="67128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890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207.26</c:v>
                </c:pt>
                <c:pt idx="1">
                  <c:v>200.8</c:v>
                </c:pt>
                <c:pt idx="2">
                  <c:v>218.54</c:v>
                </c:pt>
                <c:pt idx="3">
                  <c:v>221.16</c:v>
                </c:pt>
                <c:pt idx="4">
                  <c:v>234.79</c:v>
                </c:pt>
                <c:pt idx="5">
                  <c:v>214.1</c:v>
                </c:pt>
                <c:pt idx="6">
                  <c:v>229.64</c:v>
                </c:pt>
                <c:pt idx="7">
                  <c:v>214.44</c:v>
                </c:pt>
                <c:pt idx="8">
                  <c:v>196.96</c:v>
                </c:pt>
                <c:pt idx="9">
                  <c:v>215.96</c:v>
                </c:pt>
                <c:pt idx="10">
                  <c:v>196.75</c:v>
                </c:pt>
                <c:pt idx="11">
                  <c:v>197.98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196.03</c:v>
                </c:pt>
                <c:pt idx="1">
                  <c:v>197.43</c:v>
                </c:pt>
                <c:pt idx="2">
                  <c:v>203.89</c:v>
                </c:pt>
                <c:pt idx="3">
                  <c:v>156.81</c:v>
                </c:pt>
                <c:pt idx="4">
                  <c:v>150.94</c:v>
                </c:pt>
                <c:pt idx="5">
                  <c:v>160.27000000000001</c:v>
                </c:pt>
                <c:pt idx="6">
                  <c:v>188.35</c:v>
                </c:pt>
                <c:pt idx="7">
                  <c:v>189.62</c:v>
                </c:pt>
                <c:pt idx="8">
                  <c:v>190.8</c:v>
                </c:pt>
                <c:pt idx="9">
                  <c:v>199.5</c:v>
                </c:pt>
                <c:pt idx="10">
                  <c:v>180.24</c:v>
                </c:pt>
                <c:pt idx="11">
                  <c:v>178.3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170.19</c:v>
                </c:pt>
                <c:pt idx="1">
                  <c:v>169.48</c:v>
                </c:pt>
                <c:pt idx="2">
                  <c:v>204.31</c:v>
                </c:pt>
                <c:pt idx="3">
                  <c:v>195.91</c:v>
                </c:pt>
                <c:pt idx="4">
                  <c:v>198.23</c:v>
                </c:pt>
                <c:pt idx="5">
                  <c:v>191.47</c:v>
                </c:pt>
                <c:pt idx="6">
                  <c:v>195.65</c:v>
                </c:pt>
                <c:pt idx="7">
                  <c:v>189.49</c:v>
                </c:pt>
                <c:pt idx="8">
                  <c:v>180.92</c:v>
                </c:pt>
                <c:pt idx="9">
                  <c:v>193.25</c:v>
                </c:pt>
                <c:pt idx="10">
                  <c:v>185.9</c:v>
                </c:pt>
                <c:pt idx="11">
                  <c:v>198.48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181.26</c:v>
                </c:pt>
                <c:pt idx="1">
                  <c:v>172.47</c:v>
                </c:pt>
                <c:pt idx="2">
                  <c:v>207.86</c:v>
                </c:pt>
                <c:pt idx="3">
                  <c:v>198.15</c:v>
                </c:pt>
                <c:pt idx="4">
                  <c:v>216.98</c:v>
                </c:pt>
                <c:pt idx="5">
                  <c:v>206.25</c:v>
                </c:pt>
                <c:pt idx="6">
                  <c:v>207.01</c:v>
                </c:pt>
                <c:pt idx="7">
                  <c:v>218.24</c:v>
                </c:pt>
                <c:pt idx="8">
                  <c:v>214.7</c:v>
                </c:pt>
                <c:pt idx="9">
                  <c:v>229.85</c:v>
                </c:pt>
                <c:pt idx="10">
                  <c:v>212.67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91456"/>
        <c:axId val="671288128"/>
      </c:lineChart>
      <c:catAx>
        <c:axId val="7758914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1288128"/>
        <c:crosses val="autoZero"/>
        <c:auto val="1"/>
        <c:lblAlgn val="ctr"/>
        <c:lblOffset val="100"/>
        <c:noMultiLvlLbl val="0"/>
      </c:catAx>
      <c:valAx>
        <c:axId val="671288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891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131.6</c:v>
                </c:pt>
                <c:pt idx="1">
                  <c:v>125.44</c:v>
                </c:pt>
                <c:pt idx="2">
                  <c:v>131.97999999999999</c:v>
                </c:pt>
                <c:pt idx="3">
                  <c:v>131.47999999999999</c:v>
                </c:pt>
                <c:pt idx="4">
                  <c:v>131.77000000000001</c:v>
                </c:pt>
                <c:pt idx="5">
                  <c:v>123.71</c:v>
                </c:pt>
                <c:pt idx="6">
                  <c:v>126.12</c:v>
                </c:pt>
                <c:pt idx="7">
                  <c:v>115.98</c:v>
                </c:pt>
                <c:pt idx="8">
                  <c:v>106.57</c:v>
                </c:pt>
                <c:pt idx="9">
                  <c:v>118.26</c:v>
                </c:pt>
                <c:pt idx="10">
                  <c:v>110.28</c:v>
                </c:pt>
                <c:pt idx="11">
                  <c:v>113.28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112.65</c:v>
                </c:pt>
                <c:pt idx="1">
                  <c:v>105.55</c:v>
                </c:pt>
                <c:pt idx="2">
                  <c:v>105.34</c:v>
                </c:pt>
                <c:pt idx="3">
                  <c:v>83.3</c:v>
                </c:pt>
                <c:pt idx="4">
                  <c:v>81.87</c:v>
                </c:pt>
                <c:pt idx="5">
                  <c:v>85.79</c:v>
                </c:pt>
                <c:pt idx="6">
                  <c:v>102.94</c:v>
                </c:pt>
                <c:pt idx="7">
                  <c:v>107.2</c:v>
                </c:pt>
                <c:pt idx="8">
                  <c:v>106.99</c:v>
                </c:pt>
                <c:pt idx="9">
                  <c:v>111.46</c:v>
                </c:pt>
                <c:pt idx="10">
                  <c:v>102.6</c:v>
                </c:pt>
                <c:pt idx="11">
                  <c:v>101.37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95.76</c:v>
                </c:pt>
                <c:pt idx="1">
                  <c:v>93.52</c:v>
                </c:pt>
                <c:pt idx="2">
                  <c:v>105.13</c:v>
                </c:pt>
                <c:pt idx="3">
                  <c:v>97.62</c:v>
                </c:pt>
                <c:pt idx="4">
                  <c:v>102.98</c:v>
                </c:pt>
                <c:pt idx="5">
                  <c:v>99.94</c:v>
                </c:pt>
                <c:pt idx="6">
                  <c:v>102.34</c:v>
                </c:pt>
                <c:pt idx="7">
                  <c:v>100.87</c:v>
                </c:pt>
                <c:pt idx="8">
                  <c:v>97.78</c:v>
                </c:pt>
                <c:pt idx="9">
                  <c:v>105.34</c:v>
                </c:pt>
                <c:pt idx="10">
                  <c:v>105.85</c:v>
                </c:pt>
                <c:pt idx="11">
                  <c:v>108.38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101.16</c:v>
                </c:pt>
                <c:pt idx="1">
                  <c:v>95.46</c:v>
                </c:pt>
                <c:pt idx="2">
                  <c:v>111.76</c:v>
                </c:pt>
                <c:pt idx="3">
                  <c:v>101.96</c:v>
                </c:pt>
                <c:pt idx="4">
                  <c:v>105.47</c:v>
                </c:pt>
                <c:pt idx="5">
                  <c:v>105.64</c:v>
                </c:pt>
                <c:pt idx="6">
                  <c:v>106.52</c:v>
                </c:pt>
                <c:pt idx="7">
                  <c:v>113.62</c:v>
                </c:pt>
                <c:pt idx="8">
                  <c:v>109.48</c:v>
                </c:pt>
                <c:pt idx="9">
                  <c:v>117</c:v>
                </c:pt>
                <c:pt idx="10">
                  <c:v>105.93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892480"/>
        <c:axId val="671290432"/>
      </c:lineChart>
      <c:catAx>
        <c:axId val="7758924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1290432"/>
        <c:crosses val="autoZero"/>
        <c:auto val="1"/>
        <c:lblAlgn val="ctr"/>
        <c:lblOffset val="100"/>
        <c:noMultiLvlLbl val="0"/>
      </c:catAx>
      <c:valAx>
        <c:axId val="671290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892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8.57</c:v>
                </c:pt>
                <c:pt idx="1">
                  <c:v>8.57</c:v>
                </c:pt>
                <c:pt idx="2">
                  <c:v>12.96</c:v>
                </c:pt>
                <c:pt idx="3">
                  <c:v>12.92</c:v>
                </c:pt>
                <c:pt idx="4">
                  <c:v>14.06</c:v>
                </c:pt>
                <c:pt idx="5">
                  <c:v>12.54</c:v>
                </c:pt>
                <c:pt idx="6">
                  <c:v>19.55</c:v>
                </c:pt>
                <c:pt idx="7">
                  <c:v>19</c:v>
                </c:pt>
                <c:pt idx="8">
                  <c:v>14.86</c:v>
                </c:pt>
                <c:pt idx="9">
                  <c:v>18.45</c:v>
                </c:pt>
                <c:pt idx="10">
                  <c:v>14.61</c:v>
                </c:pt>
                <c:pt idx="11">
                  <c:v>13.76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14.65</c:v>
                </c:pt>
                <c:pt idx="1">
                  <c:v>16.09</c:v>
                </c:pt>
                <c:pt idx="2">
                  <c:v>19.34</c:v>
                </c:pt>
                <c:pt idx="3">
                  <c:v>13.51</c:v>
                </c:pt>
                <c:pt idx="4">
                  <c:v>13.93</c:v>
                </c:pt>
                <c:pt idx="5">
                  <c:v>12.37</c:v>
                </c:pt>
                <c:pt idx="6">
                  <c:v>17.940000000000001</c:v>
                </c:pt>
                <c:pt idx="7">
                  <c:v>15.37</c:v>
                </c:pt>
                <c:pt idx="8">
                  <c:v>14.4</c:v>
                </c:pt>
                <c:pt idx="9">
                  <c:v>16.510000000000002</c:v>
                </c:pt>
                <c:pt idx="10">
                  <c:v>14.65</c:v>
                </c:pt>
                <c:pt idx="11">
                  <c:v>13.34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13.55</c:v>
                </c:pt>
                <c:pt idx="1">
                  <c:v>14.14</c:v>
                </c:pt>
                <c:pt idx="2">
                  <c:v>18.11</c:v>
                </c:pt>
                <c:pt idx="3">
                  <c:v>15.45</c:v>
                </c:pt>
                <c:pt idx="4">
                  <c:v>18.03</c:v>
                </c:pt>
                <c:pt idx="5">
                  <c:v>17.61</c:v>
                </c:pt>
                <c:pt idx="6">
                  <c:v>18.54</c:v>
                </c:pt>
                <c:pt idx="7">
                  <c:v>16.260000000000002</c:v>
                </c:pt>
                <c:pt idx="8">
                  <c:v>16.3</c:v>
                </c:pt>
                <c:pt idx="9">
                  <c:v>17.559999999999999</c:v>
                </c:pt>
                <c:pt idx="10">
                  <c:v>16.3</c:v>
                </c:pt>
                <c:pt idx="11">
                  <c:v>17.559999999999999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16.68</c:v>
                </c:pt>
                <c:pt idx="1">
                  <c:v>15.71</c:v>
                </c:pt>
                <c:pt idx="2">
                  <c:v>22.59</c:v>
                </c:pt>
                <c:pt idx="3">
                  <c:v>24.02</c:v>
                </c:pt>
                <c:pt idx="4">
                  <c:v>28.96</c:v>
                </c:pt>
                <c:pt idx="5">
                  <c:v>25.21</c:v>
                </c:pt>
                <c:pt idx="6">
                  <c:v>24.62</c:v>
                </c:pt>
                <c:pt idx="7">
                  <c:v>26.6</c:v>
                </c:pt>
                <c:pt idx="8">
                  <c:v>26.56</c:v>
                </c:pt>
                <c:pt idx="9">
                  <c:v>26.43</c:v>
                </c:pt>
                <c:pt idx="10">
                  <c:v>25.63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909888"/>
        <c:axId val="671292736"/>
      </c:lineChart>
      <c:catAx>
        <c:axId val="7759098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71292736"/>
        <c:crosses val="autoZero"/>
        <c:auto val="1"/>
        <c:lblAlgn val="ctr"/>
        <c:lblOffset val="100"/>
        <c:noMultiLvlLbl val="0"/>
      </c:catAx>
      <c:valAx>
        <c:axId val="671292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75909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2.74</c:v>
                </c:pt>
                <c:pt idx="1">
                  <c:v>4.1399999999999997</c:v>
                </c:pt>
                <c:pt idx="2">
                  <c:v>4.43</c:v>
                </c:pt>
                <c:pt idx="3">
                  <c:v>4.9400000000000004</c:v>
                </c:pt>
                <c:pt idx="4">
                  <c:v>5.83</c:v>
                </c:pt>
                <c:pt idx="5">
                  <c:v>4.9400000000000004</c:v>
                </c:pt>
                <c:pt idx="6">
                  <c:v>5.66</c:v>
                </c:pt>
                <c:pt idx="7">
                  <c:v>6.04</c:v>
                </c:pt>
                <c:pt idx="8">
                  <c:v>4.3099999999999996</c:v>
                </c:pt>
                <c:pt idx="9">
                  <c:v>5.36</c:v>
                </c:pt>
                <c:pt idx="10">
                  <c:v>5.87</c:v>
                </c:pt>
                <c:pt idx="11">
                  <c:v>5.87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5.62</c:v>
                </c:pt>
                <c:pt idx="1">
                  <c:v>6.5</c:v>
                </c:pt>
                <c:pt idx="2">
                  <c:v>7.3</c:v>
                </c:pt>
                <c:pt idx="3">
                  <c:v>5.19</c:v>
                </c:pt>
                <c:pt idx="4">
                  <c:v>5.66</c:v>
                </c:pt>
                <c:pt idx="5">
                  <c:v>6.16</c:v>
                </c:pt>
                <c:pt idx="6">
                  <c:v>6.42</c:v>
                </c:pt>
                <c:pt idx="7">
                  <c:v>6.29</c:v>
                </c:pt>
                <c:pt idx="8">
                  <c:v>6.46</c:v>
                </c:pt>
                <c:pt idx="9">
                  <c:v>7.18</c:v>
                </c:pt>
                <c:pt idx="10">
                  <c:v>5.91</c:v>
                </c:pt>
                <c:pt idx="11">
                  <c:v>5.66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5.66</c:v>
                </c:pt>
                <c:pt idx="1">
                  <c:v>5.95</c:v>
                </c:pt>
                <c:pt idx="2">
                  <c:v>8.9499999999999993</c:v>
                </c:pt>
                <c:pt idx="3">
                  <c:v>8.49</c:v>
                </c:pt>
                <c:pt idx="4">
                  <c:v>7.01</c:v>
                </c:pt>
                <c:pt idx="5">
                  <c:v>7.05</c:v>
                </c:pt>
                <c:pt idx="6">
                  <c:v>8.5299999999999994</c:v>
                </c:pt>
                <c:pt idx="7">
                  <c:v>7.9</c:v>
                </c:pt>
                <c:pt idx="8">
                  <c:v>6.97</c:v>
                </c:pt>
                <c:pt idx="9">
                  <c:v>8.57</c:v>
                </c:pt>
                <c:pt idx="10">
                  <c:v>6.97</c:v>
                </c:pt>
                <c:pt idx="11">
                  <c:v>6.67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6.59</c:v>
                </c:pt>
                <c:pt idx="1">
                  <c:v>6.16</c:v>
                </c:pt>
                <c:pt idx="2">
                  <c:v>9.25</c:v>
                </c:pt>
                <c:pt idx="3">
                  <c:v>9.16</c:v>
                </c:pt>
                <c:pt idx="4">
                  <c:v>9.1199999999999992</c:v>
                </c:pt>
                <c:pt idx="5">
                  <c:v>9.9600000000000009</c:v>
                </c:pt>
                <c:pt idx="6">
                  <c:v>7.9</c:v>
                </c:pt>
                <c:pt idx="7">
                  <c:v>7.98</c:v>
                </c:pt>
                <c:pt idx="8">
                  <c:v>7.18</c:v>
                </c:pt>
                <c:pt idx="9">
                  <c:v>8.4</c:v>
                </c:pt>
                <c:pt idx="10">
                  <c:v>7.14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40480"/>
        <c:axId val="710518464"/>
      </c:lineChart>
      <c:catAx>
        <c:axId val="6691404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0518464"/>
        <c:crosses val="autoZero"/>
        <c:auto val="1"/>
        <c:lblAlgn val="ctr"/>
        <c:lblOffset val="100"/>
        <c:noMultiLvlLbl val="0"/>
      </c:catAx>
      <c:valAx>
        <c:axId val="710518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40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0.3</c:v>
                </c:pt>
                <c:pt idx="1">
                  <c:v>0.38</c:v>
                </c:pt>
                <c:pt idx="2">
                  <c:v>0.46</c:v>
                </c:pt>
                <c:pt idx="3">
                  <c:v>0.63</c:v>
                </c:pt>
                <c:pt idx="4">
                  <c:v>0.51</c:v>
                </c:pt>
                <c:pt idx="5">
                  <c:v>0.46</c:v>
                </c:pt>
                <c:pt idx="6">
                  <c:v>0.3</c:v>
                </c:pt>
                <c:pt idx="7">
                  <c:v>0.34</c:v>
                </c:pt>
                <c:pt idx="8">
                  <c:v>1.01</c:v>
                </c:pt>
                <c:pt idx="9">
                  <c:v>1.65</c:v>
                </c:pt>
                <c:pt idx="10">
                  <c:v>1.01</c:v>
                </c:pt>
                <c:pt idx="11">
                  <c:v>0.72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0.63</c:v>
                </c:pt>
                <c:pt idx="1">
                  <c:v>0.72</c:v>
                </c:pt>
                <c:pt idx="2">
                  <c:v>1.18</c:v>
                </c:pt>
                <c:pt idx="3">
                  <c:v>0.63</c:v>
                </c:pt>
                <c:pt idx="4">
                  <c:v>1.06</c:v>
                </c:pt>
                <c:pt idx="5">
                  <c:v>0.51</c:v>
                </c:pt>
                <c:pt idx="6">
                  <c:v>0.97</c:v>
                </c:pt>
                <c:pt idx="7">
                  <c:v>1.27</c:v>
                </c:pt>
                <c:pt idx="8">
                  <c:v>2.2799999999999998</c:v>
                </c:pt>
                <c:pt idx="9">
                  <c:v>2.0299999999999998</c:v>
                </c:pt>
                <c:pt idx="10">
                  <c:v>2.7</c:v>
                </c:pt>
                <c:pt idx="11">
                  <c:v>2.96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2.62</c:v>
                </c:pt>
                <c:pt idx="1">
                  <c:v>2.11</c:v>
                </c:pt>
                <c:pt idx="2">
                  <c:v>1.94</c:v>
                </c:pt>
                <c:pt idx="3">
                  <c:v>1.69</c:v>
                </c:pt>
                <c:pt idx="4">
                  <c:v>1.35</c:v>
                </c:pt>
                <c:pt idx="5">
                  <c:v>1.69</c:v>
                </c:pt>
                <c:pt idx="6">
                  <c:v>1.35</c:v>
                </c:pt>
                <c:pt idx="7">
                  <c:v>1.69</c:v>
                </c:pt>
                <c:pt idx="8">
                  <c:v>2.0299999999999998</c:v>
                </c:pt>
                <c:pt idx="9">
                  <c:v>2.0299999999999998</c:v>
                </c:pt>
                <c:pt idx="10">
                  <c:v>1.01</c:v>
                </c:pt>
                <c:pt idx="11">
                  <c:v>0.89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1.01</c:v>
                </c:pt>
                <c:pt idx="1">
                  <c:v>0.8</c:v>
                </c:pt>
                <c:pt idx="2">
                  <c:v>1.6</c:v>
                </c:pt>
                <c:pt idx="3">
                  <c:v>1.06</c:v>
                </c:pt>
                <c:pt idx="4">
                  <c:v>1.1399999999999999</c:v>
                </c:pt>
                <c:pt idx="5">
                  <c:v>1.6</c:v>
                </c:pt>
                <c:pt idx="6">
                  <c:v>1.48</c:v>
                </c:pt>
                <c:pt idx="7">
                  <c:v>1.39</c:v>
                </c:pt>
                <c:pt idx="8">
                  <c:v>1.01</c:v>
                </c:pt>
                <c:pt idx="9">
                  <c:v>1.27</c:v>
                </c:pt>
                <c:pt idx="10">
                  <c:v>1.18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42528"/>
        <c:axId val="710520768"/>
      </c:lineChart>
      <c:catAx>
        <c:axId val="66914252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0520768"/>
        <c:crosses val="autoZero"/>
        <c:auto val="1"/>
        <c:lblAlgn val="ctr"/>
        <c:lblOffset val="100"/>
        <c:noMultiLvlLbl val="0"/>
      </c:catAx>
      <c:valAx>
        <c:axId val="710520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425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0.16565267766541211</c:v>
                </c:pt>
                <c:pt idx="1">
                  <c:v>0.40668528269533716</c:v>
                </c:pt>
                <c:pt idx="2">
                  <c:v>0.21004636020666489</c:v>
                </c:pt>
                <c:pt idx="3">
                  <c:v>7.7986471153399378E-2</c:v>
                </c:pt>
                <c:pt idx="4">
                  <c:v>6.5151603721407089E-2</c:v>
                </c:pt>
                <c:pt idx="5">
                  <c:v>2.3365963844134977E-2</c:v>
                </c:pt>
                <c:pt idx="6">
                  <c:v>5.1111640713644407E-2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9924864"/>
        <c:axId val="710318848"/>
      </c:barChart>
      <c:catAx>
        <c:axId val="669924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0318848"/>
        <c:crosses val="autoZero"/>
        <c:auto val="1"/>
        <c:lblAlgn val="ctr"/>
        <c:lblOffset val="100"/>
        <c:noMultiLvlLbl val="0"/>
      </c:catAx>
      <c:valAx>
        <c:axId val="71031884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9248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24.7</c:v>
                </c:pt>
                <c:pt idx="1">
                  <c:v>25.33</c:v>
                </c:pt>
                <c:pt idx="2">
                  <c:v>29.51</c:v>
                </c:pt>
                <c:pt idx="3">
                  <c:v>28.12</c:v>
                </c:pt>
                <c:pt idx="4">
                  <c:v>34.24</c:v>
                </c:pt>
                <c:pt idx="5">
                  <c:v>29.43</c:v>
                </c:pt>
                <c:pt idx="6">
                  <c:v>30.1</c:v>
                </c:pt>
                <c:pt idx="7">
                  <c:v>28.2</c:v>
                </c:pt>
                <c:pt idx="8">
                  <c:v>30.99</c:v>
                </c:pt>
                <c:pt idx="9">
                  <c:v>27.91</c:v>
                </c:pt>
                <c:pt idx="10">
                  <c:v>25</c:v>
                </c:pt>
                <c:pt idx="11">
                  <c:v>29.47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22.04</c:v>
                </c:pt>
                <c:pt idx="1">
                  <c:v>26.64</c:v>
                </c:pt>
                <c:pt idx="2">
                  <c:v>30.36</c:v>
                </c:pt>
                <c:pt idx="3">
                  <c:v>25.67</c:v>
                </c:pt>
                <c:pt idx="4">
                  <c:v>20.73</c:v>
                </c:pt>
                <c:pt idx="5">
                  <c:v>24.7</c:v>
                </c:pt>
                <c:pt idx="6">
                  <c:v>27.74</c:v>
                </c:pt>
                <c:pt idx="7">
                  <c:v>25.71</c:v>
                </c:pt>
                <c:pt idx="8">
                  <c:v>26.6</c:v>
                </c:pt>
                <c:pt idx="9">
                  <c:v>26.68</c:v>
                </c:pt>
                <c:pt idx="10">
                  <c:v>22.8</c:v>
                </c:pt>
                <c:pt idx="11">
                  <c:v>22.59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21.36</c:v>
                </c:pt>
                <c:pt idx="1">
                  <c:v>21.83</c:v>
                </c:pt>
                <c:pt idx="2">
                  <c:v>29.89</c:v>
                </c:pt>
                <c:pt idx="3">
                  <c:v>31.33</c:v>
                </c:pt>
                <c:pt idx="4">
                  <c:v>30.74</c:v>
                </c:pt>
                <c:pt idx="5">
                  <c:v>27.87</c:v>
                </c:pt>
                <c:pt idx="6">
                  <c:v>27.82</c:v>
                </c:pt>
                <c:pt idx="7">
                  <c:v>26.77</c:v>
                </c:pt>
                <c:pt idx="8">
                  <c:v>24.91</c:v>
                </c:pt>
                <c:pt idx="9">
                  <c:v>26.39</c:v>
                </c:pt>
                <c:pt idx="10">
                  <c:v>26.22</c:v>
                </c:pt>
                <c:pt idx="11">
                  <c:v>29.85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24.53</c:v>
                </c:pt>
                <c:pt idx="1">
                  <c:v>22.17</c:v>
                </c:pt>
                <c:pt idx="2">
                  <c:v>23.31</c:v>
                </c:pt>
                <c:pt idx="3">
                  <c:v>24.45</c:v>
                </c:pt>
                <c:pt idx="4">
                  <c:v>29.47</c:v>
                </c:pt>
                <c:pt idx="5">
                  <c:v>23.1</c:v>
                </c:pt>
                <c:pt idx="6">
                  <c:v>22.84</c:v>
                </c:pt>
                <c:pt idx="7">
                  <c:v>24.4</c:v>
                </c:pt>
                <c:pt idx="8">
                  <c:v>24.66</c:v>
                </c:pt>
                <c:pt idx="9">
                  <c:v>27.82</c:v>
                </c:pt>
                <c:pt idx="10">
                  <c:v>27.32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38944"/>
        <c:axId val="710523072"/>
      </c:lineChart>
      <c:catAx>
        <c:axId val="66913894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0523072"/>
        <c:crosses val="autoZero"/>
        <c:auto val="1"/>
        <c:lblAlgn val="ctr"/>
        <c:lblOffset val="100"/>
        <c:noMultiLvlLbl val="0"/>
      </c:catAx>
      <c:valAx>
        <c:axId val="710523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38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0.17</c:v>
                </c:pt>
                <c:pt idx="1">
                  <c:v>0.13</c:v>
                </c:pt>
                <c:pt idx="2">
                  <c:v>0.21</c:v>
                </c:pt>
                <c:pt idx="3">
                  <c:v>0.13</c:v>
                </c:pt>
                <c:pt idx="4">
                  <c:v>0.51</c:v>
                </c:pt>
                <c:pt idx="5">
                  <c:v>0.21</c:v>
                </c:pt>
                <c:pt idx="6">
                  <c:v>0.3</c:v>
                </c:pt>
                <c:pt idx="7">
                  <c:v>0.17</c:v>
                </c:pt>
                <c:pt idx="8">
                  <c:v>0.3</c:v>
                </c:pt>
                <c:pt idx="9">
                  <c:v>0.08</c:v>
                </c:pt>
                <c:pt idx="10">
                  <c:v>0.17</c:v>
                </c:pt>
                <c:pt idx="11">
                  <c:v>0.17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0.21</c:v>
                </c:pt>
                <c:pt idx="1">
                  <c:v>0.34</c:v>
                </c:pt>
                <c:pt idx="2">
                  <c:v>0.72</c:v>
                </c:pt>
                <c:pt idx="3">
                  <c:v>0.63</c:v>
                </c:pt>
                <c:pt idx="4">
                  <c:v>0.3</c:v>
                </c:pt>
                <c:pt idx="5">
                  <c:v>0.3</c:v>
                </c:pt>
                <c:pt idx="6">
                  <c:v>0.21</c:v>
                </c:pt>
                <c:pt idx="7">
                  <c:v>0.21</c:v>
                </c:pt>
                <c:pt idx="8">
                  <c:v>0.55000000000000004</c:v>
                </c:pt>
                <c:pt idx="9">
                  <c:v>0.42</c:v>
                </c:pt>
                <c:pt idx="10">
                  <c:v>0.42</c:v>
                </c:pt>
                <c:pt idx="11">
                  <c:v>0.51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0.3</c:v>
                </c:pt>
                <c:pt idx="1">
                  <c:v>0.21</c:v>
                </c:pt>
                <c:pt idx="2">
                  <c:v>0.46</c:v>
                </c:pt>
                <c:pt idx="3">
                  <c:v>0.72</c:v>
                </c:pt>
                <c:pt idx="4">
                  <c:v>0.72</c:v>
                </c:pt>
                <c:pt idx="5">
                  <c:v>0.46</c:v>
                </c:pt>
                <c:pt idx="6">
                  <c:v>0.76</c:v>
                </c:pt>
                <c:pt idx="7">
                  <c:v>0.38</c:v>
                </c:pt>
                <c:pt idx="8">
                  <c:v>0.59</c:v>
                </c:pt>
                <c:pt idx="9">
                  <c:v>0.46</c:v>
                </c:pt>
                <c:pt idx="10">
                  <c:v>0.68</c:v>
                </c:pt>
                <c:pt idx="11">
                  <c:v>0.72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0.68</c:v>
                </c:pt>
                <c:pt idx="1">
                  <c:v>0.55000000000000004</c:v>
                </c:pt>
                <c:pt idx="2">
                  <c:v>0.51</c:v>
                </c:pt>
                <c:pt idx="3">
                  <c:v>0.97</c:v>
                </c:pt>
                <c:pt idx="4">
                  <c:v>0.93</c:v>
                </c:pt>
                <c:pt idx="5">
                  <c:v>0.97</c:v>
                </c:pt>
                <c:pt idx="6">
                  <c:v>0.97</c:v>
                </c:pt>
                <c:pt idx="7">
                  <c:v>0.8</c:v>
                </c:pt>
                <c:pt idx="8">
                  <c:v>1.06</c:v>
                </c:pt>
                <c:pt idx="9">
                  <c:v>0.93</c:v>
                </c:pt>
                <c:pt idx="10">
                  <c:v>0.59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39456"/>
        <c:axId val="715383360"/>
      </c:lineChart>
      <c:catAx>
        <c:axId val="6691394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383360"/>
        <c:crosses val="autoZero"/>
        <c:auto val="1"/>
        <c:lblAlgn val="ctr"/>
        <c:lblOffset val="100"/>
        <c:noMultiLvlLbl val="0"/>
      </c:catAx>
      <c:valAx>
        <c:axId val="715383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39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39.18</c:v>
                </c:pt>
                <c:pt idx="1">
                  <c:v>36.82</c:v>
                </c:pt>
                <c:pt idx="2">
                  <c:v>38.97</c:v>
                </c:pt>
                <c:pt idx="3">
                  <c:v>42.94</c:v>
                </c:pt>
                <c:pt idx="4">
                  <c:v>47.88</c:v>
                </c:pt>
                <c:pt idx="5">
                  <c:v>42.81</c:v>
                </c:pt>
                <c:pt idx="6">
                  <c:v>47.63</c:v>
                </c:pt>
                <c:pt idx="7">
                  <c:v>44.71</c:v>
                </c:pt>
                <c:pt idx="8">
                  <c:v>38.93</c:v>
                </c:pt>
                <c:pt idx="9">
                  <c:v>44.25</c:v>
                </c:pt>
                <c:pt idx="10">
                  <c:v>39.81</c:v>
                </c:pt>
                <c:pt idx="11">
                  <c:v>34.71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40.24</c:v>
                </c:pt>
                <c:pt idx="1">
                  <c:v>41.59</c:v>
                </c:pt>
                <c:pt idx="2">
                  <c:v>39.65</c:v>
                </c:pt>
                <c:pt idx="3">
                  <c:v>27.87</c:v>
                </c:pt>
                <c:pt idx="4">
                  <c:v>27.4</c:v>
                </c:pt>
                <c:pt idx="5">
                  <c:v>30.44</c:v>
                </c:pt>
                <c:pt idx="6">
                  <c:v>32.130000000000003</c:v>
                </c:pt>
                <c:pt idx="7">
                  <c:v>33.57</c:v>
                </c:pt>
                <c:pt idx="8">
                  <c:v>33.520000000000003</c:v>
                </c:pt>
                <c:pt idx="9">
                  <c:v>35.21</c:v>
                </c:pt>
                <c:pt idx="10">
                  <c:v>31.16</c:v>
                </c:pt>
                <c:pt idx="11">
                  <c:v>31.88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30.95</c:v>
                </c:pt>
                <c:pt idx="1">
                  <c:v>31.71</c:v>
                </c:pt>
                <c:pt idx="2">
                  <c:v>39.81</c:v>
                </c:pt>
                <c:pt idx="3">
                  <c:v>40.619999999999997</c:v>
                </c:pt>
                <c:pt idx="4">
                  <c:v>37.409999999999997</c:v>
                </c:pt>
                <c:pt idx="5">
                  <c:v>36.86</c:v>
                </c:pt>
                <c:pt idx="6">
                  <c:v>36.31</c:v>
                </c:pt>
                <c:pt idx="7">
                  <c:v>35.630000000000003</c:v>
                </c:pt>
                <c:pt idx="8">
                  <c:v>32.340000000000003</c:v>
                </c:pt>
                <c:pt idx="9">
                  <c:v>32.89</c:v>
                </c:pt>
                <c:pt idx="10">
                  <c:v>28.88</c:v>
                </c:pt>
                <c:pt idx="11">
                  <c:v>34.409999999999997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30.61</c:v>
                </c:pt>
                <c:pt idx="1">
                  <c:v>31.62</c:v>
                </c:pt>
                <c:pt idx="2">
                  <c:v>38.840000000000003</c:v>
                </c:pt>
                <c:pt idx="3">
                  <c:v>36.520000000000003</c:v>
                </c:pt>
                <c:pt idx="4">
                  <c:v>41.88</c:v>
                </c:pt>
                <c:pt idx="5">
                  <c:v>39.770000000000003</c:v>
                </c:pt>
                <c:pt idx="6">
                  <c:v>42.69</c:v>
                </c:pt>
                <c:pt idx="7">
                  <c:v>43.45</c:v>
                </c:pt>
                <c:pt idx="8">
                  <c:v>44.75</c:v>
                </c:pt>
                <c:pt idx="9">
                  <c:v>48.01</c:v>
                </c:pt>
                <c:pt idx="10">
                  <c:v>44.88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59424"/>
        <c:axId val="715385664"/>
      </c:lineChart>
      <c:catAx>
        <c:axId val="6691594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5385664"/>
        <c:crosses val="autoZero"/>
        <c:auto val="1"/>
        <c:lblAlgn val="ctr"/>
        <c:lblOffset val="100"/>
        <c:noMultiLvlLbl val="0"/>
      </c:catAx>
      <c:valAx>
        <c:axId val="715385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59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2.3723999999999999E-2</c:v>
                </c:pt>
                <c:pt idx="1">
                  <c:v>2.7262000000000002E-2</c:v>
                </c:pt>
                <c:pt idx="2">
                  <c:v>6.7150000000000001E-2</c:v>
                </c:pt>
                <c:pt idx="3">
                  <c:v>0.13326299999999999</c:v>
                </c:pt>
                <c:pt idx="4">
                  <c:v>0.24836900000000001</c:v>
                </c:pt>
                <c:pt idx="5">
                  <c:v>0.34459400000000001</c:v>
                </c:pt>
                <c:pt idx="6">
                  <c:v>0.15563799999999994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8.1413822487029802E-2</c:v>
                </c:pt>
                <c:pt idx="1">
                  <c:v>5.0256334706664588E-2</c:v>
                </c:pt>
                <c:pt idx="2">
                  <c:v>0.11750938759247385</c:v>
                </c:pt>
                <c:pt idx="3">
                  <c:v>2.4598868410758302E-2</c:v>
                </c:pt>
                <c:pt idx="4">
                  <c:v>0.25262654485815511</c:v>
                </c:pt>
                <c:pt idx="5">
                  <c:v>0.4735950419449183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9399552"/>
        <c:axId val="715388544"/>
      </c:barChart>
      <c:catAx>
        <c:axId val="669399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5388544"/>
        <c:crosses val="autoZero"/>
        <c:auto val="1"/>
        <c:lblAlgn val="ctr"/>
        <c:lblOffset val="100"/>
        <c:noMultiLvlLbl val="0"/>
      </c:catAx>
      <c:valAx>
        <c:axId val="7153885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39955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0.9122805440440126</c:v>
                </c:pt>
                <c:pt idx="1">
                  <c:v>0.74960521150774739</c:v>
                </c:pt>
                <c:pt idx="2">
                  <c:v>0.55629519092181245</c:v>
                </c:pt>
                <c:pt idx="3">
                  <c:v>0.58523835636141353</c:v>
                </c:pt>
                <c:pt idx="4">
                  <c:v>7.594022587595102E-2</c:v>
                </c:pt>
                <c:pt idx="5">
                  <c:v>0.17257276244070682</c:v>
                </c:pt>
                <c:pt idx="6">
                  <c:v>0.71474995729991642</c:v>
                </c:pt>
                <c:pt idx="7">
                  <c:v>0.93040036197684906</c:v>
                </c:pt>
                <c:pt idx="8">
                  <c:v>0.47654042424405868</c:v>
                </c:pt>
                <c:pt idx="9">
                  <c:v>0.43056666756561579</c:v>
                </c:pt>
                <c:pt idx="10">
                  <c:v>0.90616768997042463</c:v>
                </c:pt>
                <c:pt idx="11">
                  <c:v>0.64044581883777862</c:v>
                </c:pt>
                <c:pt idx="12">
                  <c:v>0.56953671158415808</c:v>
                </c:pt>
                <c:pt idx="13">
                  <c:v>0.27312921195122902</c:v>
                </c:pt>
                <c:pt idx="14">
                  <c:v>0.15824051683581894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69182464"/>
        <c:axId val="715390272"/>
      </c:barChart>
      <c:catAx>
        <c:axId val="66918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5390272"/>
        <c:crosses val="autoZero"/>
        <c:auto val="1"/>
        <c:lblAlgn val="ctr"/>
        <c:lblOffset val="100"/>
        <c:noMultiLvlLbl val="0"/>
      </c:catAx>
      <c:valAx>
        <c:axId val="7153902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1824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0.19221929679288072</c:v>
                </c:pt>
                <c:pt idx="1">
                  <c:v>4.0721441294068739E-2</c:v>
                </c:pt>
                <c:pt idx="2">
                  <c:v>0.47157141746627779</c:v>
                </c:pt>
                <c:pt idx="3">
                  <c:v>4.0545267733115224E-2</c:v>
                </c:pt>
                <c:pt idx="4">
                  <c:v>3.2433679315111551E-3</c:v>
                </c:pt>
                <c:pt idx="5">
                  <c:v>0.247789592156094</c:v>
                </c:pt>
                <c:pt idx="6">
                  <c:v>3.9096166260523943E-3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419520"/>
        <c:axId val="715818112"/>
      </c:barChart>
      <c:catAx>
        <c:axId val="66941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5818112"/>
        <c:crosses val="autoZero"/>
        <c:auto val="0"/>
        <c:lblAlgn val="ctr"/>
        <c:lblOffset val="100"/>
        <c:noMultiLvlLbl val="0"/>
      </c:catAx>
      <c:valAx>
        <c:axId val="7158181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41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1051232</c:v>
                </c:pt>
                <c:pt idx="1">
                  <c:v>1404306</c:v>
                </c:pt>
                <c:pt idx="2">
                  <c:v>1827937</c:v>
                </c:pt>
                <c:pt idx="3">
                  <c:v>2368467</c:v>
                </c:pt>
                <c:pt idx="4">
                  <c:v>2366984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512139</c:v>
                </c:pt>
                <c:pt idx="1">
                  <c:v>680437</c:v>
                </c:pt>
                <c:pt idx="2">
                  <c:v>885701</c:v>
                </c:pt>
                <c:pt idx="3">
                  <c:v>1153869</c:v>
                </c:pt>
                <c:pt idx="4">
                  <c:v>1155565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539093</c:v>
                </c:pt>
                <c:pt idx="1">
                  <c:v>723869</c:v>
                </c:pt>
                <c:pt idx="2">
                  <c:v>942236</c:v>
                </c:pt>
                <c:pt idx="3">
                  <c:v>1214598</c:v>
                </c:pt>
                <c:pt idx="4">
                  <c:v>1211419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161472"/>
        <c:axId val="715820416"/>
      </c:lineChart>
      <c:catAx>
        <c:axId val="669161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15820416"/>
        <c:crosses val="autoZero"/>
        <c:auto val="1"/>
        <c:lblAlgn val="ctr"/>
        <c:lblOffset val="100"/>
        <c:noMultiLvlLbl val="0"/>
      </c:catAx>
      <c:valAx>
        <c:axId val="715820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9161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347029</c:v>
                </c:pt>
                <c:pt idx="1">
                  <c:v>150875</c:v>
                </c:pt>
                <c:pt idx="2">
                  <c:v>423452</c:v>
                </c:pt>
                <c:pt idx="3">
                  <c:v>72872</c:v>
                </c:pt>
                <c:pt idx="4">
                  <c:v>1347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347064</c:v>
                </c:pt>
                <c:pt idx="1">
                  <c:v>147098</c:v>
                </c:pt>
                <c:pt idx="2">
                  <c:v>21177</c:v>
                </c:pt>
                <c:pt idx="3">
                  <c:v>41174</c:v>
                </c:pt>
                <c:pt idx="4">
                  <c:v>29083</c:v>
                </c:pt>
                <c:pt idx="5">
                  <c:v>21918</c:v>
                </c:pt>
                <c:pt idx="6">
                  <c:v>301282</c:v>
                </c:pt>
                <c:pt idx="7">
                  <c:v>25837</c:v>
                </c:pt>
                <c:pt idx="8">
                  <c:v>21282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0.10234422202957942</c:v>
                </c:pt>
                <c:pt idx="1">
                  <c:v>0.66328611395697057</c:v>
                </c:pt>
                <c:pt idx="2">
                  <c:v>8.5994759240286864E-2</c:v>
                </c:pt>
                <c:pt idx="3">
                  <c:v>0.14837490477316312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320418</c:v>
                </c:pt>
                <c:pt idx="1">
                  <c:v>182088</c:v>
                </c:pt>
                <c:pt idx="2">
                  <c:v>21246</c:v>
                </c:pt>
                <c:pt idx="3">
                  <c:v>48893</c:v>
                </c:pt>
                <c:pt idx="4">
                  <c:v>26334</c:v>
                </c:pt>
                <c:pt idx="5">
                  <c:v>21426</c:v>
                </c:pt>
                <c:pt idx="6">
                  <c:v>284756</c:v>
                </c:pt>
                <c:pt idx="7">
                  <c:v>23822</c:v>
                </c:pt>
                <c:pt idx="8">
                  <c:v>22392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377110</c:v>
                </c:pt>
                <c:pt idx="1">
                  <c:v>120221</c:v>
                </c:pt>
                <c:pt idx="2">
                  <c:v>9272</c:v>
                </c:pt>
                <c:pt idx="3">
                  <c:v>31637</c:v>
                </c:pt>
                <c:pt idx="4">
                  <c:v>8772</c:v>
                </c:pt>
                <c:pt idx="5">
                  <c:v>15331</c:v>
                </c:pt>
                <c:pt idx="6">
                  <c:v>205798</c:v>
                </c:pt>
                <c:pt idx="7">
                  <c:v>12188</c:v>
                </c:pt>
                <c:pt idx="8">
                  <c:v>12804</c:v>
                </c:pt>
                <c:pt idx="9">
                  <c:v>17923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240532</c:v>
                </c:pt>
                <c:pt idx="1">
                  <c:v>105937</c:v>
                </c:pt>
                <c:pt idx="2">
                  <c:v>134595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2451</c:v>
                </c:pt>
                <c:pt idx="1">
                  <c:v>1003</c:v>
                </c:pt>
                <c:pt idx="2">
                  <c:v>1448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162496"/>
        <c:axId val="716244672"/>
      </c:barChart>
      <c:catAx>
        <c:axId val="66916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6244672"/>
        <c:crosses val="autoZero"/>
        <c:auto val="1"/>
        <c:lblAlgn val="ctr"/>
        <c:lblOffset val="100"/>
        <c:noMultiLvlLbl val="0"/>
      </c:catAx>
      <c:valAx>
        <c:axId val="716244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624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5426</c:v>
                </c:pt>
                <c:pt idx="1">
                  <c:v>3338</c:v>
                </c:pt>
                <c:pt idx="2">
                  <c:v>2088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11</c:v>
                </c:pt>
                <c:pt idx="1">
                  <c:v>9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163008"/>
        <c:axId val="716246400"/>
      </c:barChart>
      <c:catAx>
        <c:axId val="66916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6246400"/>
        <c:crosses val="autoZero"/>
        <c:auto val="1"/>
        <c:lblAlgn val="ctr"/>
        <c:lblOffset val="100"/>
        <c:noMultiLvlLbl val="0"/>
      </c:catAx>
      <c:valAx>
        <c:axId val="716246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1630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308.85000000000002</c:v>
                </c:pt>
                <c:pt idx="1">
                  <c:v>322.47000000000003</c:v>
                </c:pt>
                <c:pt idx="2">
                  <c:v>326.37</c:v>
                </c:pt>
                <c:pt idx="3">
                  <c:v>340</c:v>
                </c:pt>
                <c:pt idx="4">
                  <c:v>378.37</c:v>
                </c:pt>
                <c:pt idx="5">
                  <c:v>314.87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913600"/>
        <c:axId val="716248128"/>
      </c:barChart>
      <c:catAx>
        <c:axId val="66991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6248128"/>
        <c:crosses val="autoZero"/>
        <c:auto val="1"/>
        <c:lblAlgn val="ctr"/>
        <c:lblOffset val="100"/>
        <c:noMultiLvlLbl val="0"/>
      </c:catAx>
      <c:valAx>
        <c:axId val="71624812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13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275.93</c:v>
                </c:pt>
                <c:pt idx="1">
                  <c:v>317.89</c:v>
                </c:pt>
                <c:pt idx="2">
                  <c:v>348.44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921280"/>
        <c:axId val="716249856"/>
      </c:barChart>
      <c:catAx>
        <c:axId val="6699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16249856"/>
        <c:crosses val="autoZero"/>
        <c:auto val="1"/>
        <c:lblAlgn val="ctr"/>
        <c:lblOffset val="100"/>
        <c:noMultiLvlLbl val="0"/>
      </c:catAx>
      <c:valAx>
        <c:axId val="71624985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212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0.14070004763865565</c:v>
                </c:pt>
                <c:pt idx="1">
                  <c:v>4.8600021585191736E-2</c:v>
                </c:pt>
                <c:pt idx="2">
                  <c:v>9.200000549941191E-2</c:v>
                </c:pt>
                <c:pt idx="3">
                  <c:v>4.7800029009397803E-2</c:v>
                </c:pt>
                <c:pt idx="4">
                  <c:v>2.1699991957110087E-2</c:v>
                </c:pt>
                <c:pt idx="5">
                  <c:v>0.11449999003231591</c:v>
                </c:pt>
                <c:pt idx="6">
                  <c:v>9.5299996356639605E-2</c:v>
                </c:pt>
                <c:pt idx="7">
                  <c:v>4.8399980477087733E-2</c:v>
                </c:pt>
                <c:pt idx="8">
                  <c:v>8.4700051763214559E-2</c:v>
                </c:pt>
                <c:pt idx="9">
                  <c:v>5.210005355052344E-2</c:v>
                </c:pt>
                <c:pt idx="10">
                  <c:v>1.6499954286138527E-2</c:v>
                </c:pt>
                <c:pt idx="11">
                  <c:v>0.23770004970093508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466432"/>
        <c:axId val="667223744"/>
      </c:barChart>
      <c:catAx>
        <c:axId val="616466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6722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672237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646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1232045</c:v>
                </c:pt>
                <c:pt idx="1">
                  <c:v>1229897</c:v>
                </c:pt>
                <c:pt idx="2">
                  <c:v>1220500</c:v>
                </c:pt>
                <c:pt idx="3">
                  <c:v>1226135</c:v>
                </c:pt>
                <c:pt idx="4">
                  <c:v>1221943</c:v>
                </c:pt>
                <c:pt idx="5">
                  <c:v>1220202</c:v>
                </c:pt>
                <c:pt idx="6">
                  <c:v>1213981</c:v>
                </c:pt>
                <c:pt idx="7">
                  <c:v>1222709</c:v>
                </c:pt>
                <c:pt idx="8">
                  <c:v>1222396</c:v>
                </c:pt>
                <c:pt idx="9">
                  <c:v>1188169</c:v>
                </c:pt>
                <c:pt idx="10">
                  <c:v>1193444</c:v>
                </c:pt>
                <c:pt idx="11">
                  <c:v>1195003</c:v>
                </c:pt>
                <c:pt idx="12">
                  <c:v>1204064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435545</c:v>
                </c:pt>
                <c:pt idx="1">
                  <c:v>437830</c:v>
                </c:pt>
                <c:pt idx="2">
                  <c:v>437237</c:v>
                </c:pt>
                <c:pt idx="3">
                  <c:v>437843</c:v>
                </c:pt>
                <c:pt idx="4">
                  <c:v>435607</c:v>
                </c:pt>
                <c:pt idx="5">
                  <c:v>438150</c:v>
                </c:pt>
                <c:pt idx="6">
                  <c:v>439850</c:v>
                </c:pt>
                <c:pt idx="7">
                  <c:v>443333</c:v>
                </c:pt>
                <c:pt idx="8">
                  <c:v>444883</c:v>
                </c:pt>
                <c:pt idx="9">
                  <c:v>448933</c:v>
                </c:pt>
                <c:pt idx="10">
                  <c:v>448034</c:v>
                </c:pt>
                <c:pt idx="11">
                  <c:v>449518</c:v>
                </c:pt>
                <c:pt idx="12">
                  <c:v>451738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719430</c:v>
                </c:pt>
                <c:pt idx="1">
                  <c:v>713010</c:v>
                </c:pt>
                <c:pt idx="2">
                  <c:v>709530</c:v>
                </c:pt>
                <c:pt idx="3">
                  <c:v>712739</c:v>
                </c:pt>
                <c:pt idx="4">
                  <c:v>711405</c:v>
                </c:pt>
                <c:pt idx="5">
                  <c:v>708851</c:v>
                </c:pt>
                <c:pt idx="6">
                  <c:v>704906</c:v>
                </c:pt>
                <c:pt idx="7">
                  <c:v>708966</c:v>
                </c:pt>
                <c:pt idx="8">
                  <c:v>704404</c:v>
                </c:pt>
                <c:pt idx="9">
                  <c:v>664843</c:v>
                </c:pt>
                <c:pt idx="10">
                  <c:v>669892</c:v>
                </c:pt>
                <c:pt idx="11">
                  <c:v>670677</c:v>
                </c:pt>
                <c:pt idx="12">
                  <c:v>675730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385694</c:v>
                </c:pt>
                <c:pt idx="1">
                  <c:v>388673</c:v>
                </c:pt>
                <c:pt idx="2">
                  <c:v>375279</c:v>
                </c:pt>
                <c:pt idx="3">
                  <c:v>381710</c:v>
                </c:pt>
                <c:pt idx="4">
                  <c:v>385068</c:v>
                </c:pt>
                <c:pt idx="5">
                  <c:v>393271</c:v>
                </c:pt>
                <c:pt idx="6">
                  <c:v>398358</c:v>
                </c:pt>
                <c:pt idx="7">
                  <c:v>406201</c:v>
                </c:pt>
                <c:pt idx="8">
                  <c:v>407889</c:v>
                </c:pt>
                <c:pt idx="9">
                  <c:v>404277</c:v>
                </c:pt>
                <c:pt idx="10">
                  <c:v>406744</c:v>
                </c:pt>
                <c:pt idx="11">
                  <c:v>409958</c:v>
                </c:pt>
                <c:pt idx="12">
                  <c:v>418115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467968"/>
        <c:axId val="667226048"/>
      </c:lineChart>
      <c:catAx>
        <c:axId val="616467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226048"/>
        <c:crosses val="autoZero"/>
        <c:auto val="1"/>
        <c:lblAlgn val="ctr"/>
        <c:lblOffset val="100"/>
        <c:noMultiLvlLbl val="0"/>
      </c:catAx>
      <c:valAx>
        <c:axId val="667226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6467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2519810</c:v>
                </c:pt>
                <c:pt idx="1">
                  <c:v>2521429</c:v>
                </c:pt>
                <c:pt idx="2">
                  <c:v>2514158</c:v>
                </c:pt>
                <c:pt idx="3">
                  <c:v>2569091</c:v>
                </c:pt>
                <c:pt idx="4">
                  <c:v>2595224</c:v>
                </c:pt>
                <c:pt idx="5">
                  <c:v>2635450</c:v>
                </c:pt>
                <c:pt idx="6">
                  <c:v>2689326</c:v>
                </c:pt>
                <c:pt idx="7">
                  <c:v>2744499</c:v>
                </c:pt>
                <c:pt idx="8">
                  <c:v>2762816</c:v>
                </c:pt>
                <c:pt idx="9">
                  <c:v>2732600</c:v>
                </c:pt>
                <c:pt idx="10">
                  <c:v>2686995</c:v>
                </c:pt>
                <c:pt idx="11">
                  <c:v>2716083</c:v>
                </c:pt>
                <c:pt idx="12">
                  <c:v>2714534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989351</c:v>
                </c:pt>
                <c:pt idx="1">
                  <c:v>993897</c:v>
                </c:pt>
                <c:pt idx="2">
                  <c:v>1016191</c:v>
                </c:pt>
                <c:pt idx="3">
                  <c:v>1053101</c:v>
                </c:pt>
                <c:pt idx="4">
                  <c:v>1071154</c:v>
                </c:pt>
                <c:pt idx="5">
                  <c:v>1099225</c:v>
                </c:pt>
                <c:pt idx="6">
                  <c:v>1134124</c:v>
                </c:pt>
                <c:pt idx="7">
                  <c:v>1158176</c:v>
                </c:pt>
                <c:pt idx="8">
                  <c:v>1178694</c:v>
                </c:pt>
                <c:pt idx="9">
                  <c:v>1204614</c:v>
                </c:pt>
                <c:pt idx="10">
                  <c:v>1161720</c:v>
                </c:pt>
                <c:pt idx="11">
                  <c:v>1180566</c:v>
                </c:pt>
                <c:pt idx="12">
                  <c:v>1155590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864106</c:v>
                </c:pt>
                <c:pt idx="1">
                  <c:v>856093</c:v>
                </c:pt>
                <c:pt idx="2">
                  <c:v>849225</c:v>
                </c:pt>
                <c:pt idx="3">
                  <c:v>853400</c:v>
                </c:pt>
                <c:pt idx="4">
                  <c:v>853172</c:v>
                </c:pt>
                <c:pt idx="5">
                  <c:v>852334</c:v>
                </c:pt>
                <c:pt idx="6">
                  <c:v>861108</c:v>
                </c:pt>
                <c:pt idx="7">
                  <c:v>874187</c:v>
                </c:pt>
                <c:pt idx="8">
                  <c:v>866665</c:v>
                </c:pt>
                <c:pt idx="9">
                  <c:v>816397</c:v>
                </c:pt>
                <c:pt idx="10">
                  <c:v>822732</c:v>
                </c:pt>
                <c:pt idx="11">
                  <c:v>827809</c:v>
                </c:pt>
                <c:pt idx="12">
                  <c:v>837966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512728</c:v>
                </c:pt>
                <c:pt idx="1">
                  <c:v>519126</c:v>
                </c:pt>
                <c:pt idx="2">
                  <c:v>495980</c:v>
                </c:pt>
                <c:pt idx="3">
                  <c:v>508031</c:v>
                </c:pt>
                <c:pt idx="4">
                  <c:v>516498</c:v>
                </c:pt>
                <c:pt idx="5">
                  <c:v>532279</c:v>
                </c:pt>
                <c:pt idx="6">
                  <c:v>541644</c:v>
                </c:pt>
                <c:pt idx="7">
                  <c:v>558588</c:v>
                </c:pt>
                <c:pt idx="8">
                  <c:v>562591</c:v>
                </c:pt>
                <c:pt idx="9">
                  <c:v>554231</c:v>
                </c:pt>
                <c:pt idx="10">
                  <c:v>547439</c:v>
                </c:pt>
                <c:pt idx="11">
                  <c:v>553870</c:v>
                </c:pt>
                <c:pt idx="12">
                  <c:v>567675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188160"/>
        <c:axId val="667228352"/>
      </c:lineChart>
      <c:catAx>
        <c:axId val="660188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228352"/>
        <c:crosses val="autoZero"/>
        <c:auto val="1"/>
        <c:lblAlgn val="ctr"/>
        <c:lblOffset val="100"/>
        <c:noMultiLvlLbl val="0"/>
      </c:catAx>
      <c:valAx>
        <c:axId val="667228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0188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71408277461</c:v>
                </c:pt>
                <c:pt idx="1">
                  <c:v>72808580422</c:v>
                </c:pt>
                <c:pt idx="2">
                  <c:v>72277153348</c:v>
                </c:pt>
                <c:pt idx="3">
                  <c:v>73628654412</c:v>
                </c:pt>
                <c:pt idx="4">
                  <c:v>73987916568</c:v>
                </c:pt>
                <c:pt idx="5">
                  <c:v>74451741201</c:v>
                </c:pt>
                <c:pt idx="6">
                  <c:v>75169463341</c:v>
                </c:pt>
                <c:pt idx="7">
                  <c:v>76126033229</c:v>
                </c:pt>
                <c:pt idx="8">
                  <c:v>75795986128</c:v>
                </c:pt>
                <c:pt idx="9">
                  <c:v>75928862336</c:v>
                </c:pt>
                <c:pt idx="10">
                  <c:v>75941053715</c:v>
                </c:pt>
                <c:pt idx="11">
                  <c:v>76795901749</c:v>
                </c:pt>
                <c:pt idx="12">
                  <c:v>78074599298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15901328614</c:v>
                </c:pt>
                <c:pt idx="1">
                  <c:v>15814897328</c:v>
                </c:pt>
                <c:pt idx="2">
                  <c:v>15991884421</c:v>
                </c:pt>
                <c:pt idx="3">
                  <c:v>15974588127</c:v>
                </c:pt>
                <c:pt idx="4">
                  <c:v>16011525036</c:v>
                </c:pt>
                <c:pt idx="5">
                  <c:v>16297077487</c:v>
                </c:pt>
                <c:pt idx="6">
                  <c:v>16869678926</c:v>
                </c:pt>
                <c:pt idx="7">
                  <c:v>17288835869</c:v>
                </c:pt>
                <c:pt idx="8">
                  <c:v>16991832515</c:v>
                </c:pt>
                <c:pt idx="9">
                  <c:v>17121857791</c:v>
                </c:pt>
                <c:pt idx="10">
                  <c:v>16851942347</c:v>
                </c:pt>
                <c:pt idx="11">
                  <c:v>16913040185</c:v>
                </c:pt>
                <c:pt idx="12">
                  <c:v>17553866720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3350191827</c:v>
                </c:pt>
                <c:pt idx="1">
                  <c:v>3322179703</c:v>
                </c:pt>
                <c:pt idx="2">
                  <c:v>3127490470</c:v>
                </c:pt>
                <c:pt idx="3">
                  <c:v>3310071791</c:v>
                </c:pt>
                <c:pt idx="4">
                  <c:v>3275703479</c:v>
                </c:pt>
                <c:pt idx="5">
                  <c:v>3190547212</c:v>
                </c:pt>
                <c:pt idx="6">
                  <c:v>3169230941</c:v>
                </c:pt>
                <c:pt idx="7">
                  <c:v>3178673427</c:v>
                </c:pt>
                <c:pt idx="8">
                  <c:v>3029565632</c:v>
                </c:pt>
                <c:pt idx="9">
                  <c:v>3006000921</c:v>
                </c:pt>
                <c:pt idx="10">
                  <c:v>3051899874</c:v>
                </c:pt>
                <c:pt idx="11">
                  <c:v>3657821253</c:v>
                </c:pt>
                <c:pt idx="12">
                  <c:v>4060228254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4883449272</c:v>
                </c:pt>
                <c:pt idx="1">
                  <c:v>5234689885</c:v>
                </c:pt>
                <c:pt idx="2">
                  <c:v>4881330493</c:v>
                </c:pt>
                <c:pt idx="3">
                  <c:v>4795783282</c:v>
                </c:pt>
                <c:pt idx="4">
                  <c:v>4826549203</c:v>
                </c:pt>
                <c:pt idx="5">
                  <c:v>4965930163</c:v>
                </c:pt>
                <c:pt idx="6">
                  <c:v>4858632862</c:v>
                </c:pt>
                <c:pt idx="7">
                  <c:v>5165711676</c:v>
                </c:pt>
                <c:pt idx="8">
                  <c:v>5196834114</c:v>
                </c:pt>
                <c:pt idx="9">
                  <c:v>4687942874</c:v>
                </c:pt>
                <c:pt idx="10">
                  <c:v>4708930414</c:v>
                </c:pt>
                <c:pt idx="11">
                  <c:v>4737618460</c:v>
                </c:pt>
                <c:pt idx="12">
                  <c:v>4867753209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192576"/>
        <c:axId val="667574848"/>
      </c:lineChart>
      <c:catAx>
        <c:axId val="6631925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574848"/>
        <c:crosses val="autoZero"/>
        <c:auto val="1"/>
        <c:lblAlgn val="ctr"/>
        <c:lblOffset val="100"/>
        <c:noMultiLvlLbl val="0"/>
      </c:catAx>
      <c:valAx>
        <c:axId val="667574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3192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28339</c:v>
                </c:pt>
                <c:pt idx="1">
                  <c:v>28876</c:v>
                </c:pt>
                <c:pt idx="2">
                  <c:v>28748</c:v>
                </c:pt>
                <c:pt idx="3">
                  <c:v>28659</c:v>
                </c:pt>
                <c:pt idx="4">
                  <c:v>28509</c:v>
                </c:pt>
                <c:pt idx="5">
                  <c:v>28250</c:v>
                </c:pt>
                <c:pt idx="6">
                  <c:v>27951</c:v>
                </c:pt>
                <c:pt idx="7">
                  <c:v>27738</c:v>
                </c:pt>
                <c:pt idx="8">
                  <c:v>27434</c:v>
                </c:pt>
                <c:pt idx="9">
                  <c:v>27786</c:v>
                </c:pt>
                <c:pt idx="10">
                  <c:v>28262</c:v>
                </c:pt>
                <c:pt idx="11">
                  <c:v>28275</c:v>
                </c:pt>
                <c:pt idx="12">
                  <c:v>28762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16072</c:v>
                </c:pt>
                <c:pt idx="1">
                  <c:v>15912</c:v>
                </c:pt>
                <c:pt idx="2">
                  <c:v>15737</c:v>
                </c:pt>
                <c:pt idx="3">
                  <c:v>15169</c:v>
                </c:pt>
                <c:pt idx="4">
                  <c:v>14948</c:v>
                </c:pt>
                <c:pt idx="5">
                  <c:v>14826</c:v>
                </c:pt>
                <c:pt idx="6">
                  <c:v>14875</c:v>
                </c:pt>
                <c:pt idx="7">
                  <c:v>14928</c:v>
                </c:pt>
                <c:pt idx="8">
                  <c:v>14416</c:v>
                </c:pt>
                <c:pt idx="9">
                  <c:v>14214</c:v>
                </c:pt>
                <c:pt idx="10">
                  <c:v>14506</c:v>
                </c:pt>
                <c:pt idx="11">
                  <c:v>14326</c:v>
                </c:pt>
                <c:pt idx="12">
                  <c:v>15190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3877</c:v>
                </c:pt>
                <c:pt idx="1">
                  <c:v>3881</c:v>
                </c:pt>
                <c:pt idx="2">
                  <c:v>3683</c:v>
                </c:pt>
                <c:pt idx="3">
                  <c:v>3879</c:v>
                </c:pt>
                <c:pt idx="4">
                  <c:v>3839</c:v>
                </c:pt>
                <c:pt idx="5">
                  <c:v>3743</c:v>
                </c:pt>
                <c:pt idx="6">
                  <c:v>3680</c:v>
                </c:pt>
                <c:pt idx="7">
                  <c:v>3636</c:v>
                </c:pt>
                <c:pt idx="8">
                  <c:v>3496</c:v>
                </c:pt>
                <c:pt idx="9">
                  <c:v>3682</c:v>
                </c:pt>
                <c:pt idx="10">
                  <c:v>3709</c:v>
                </c:pt>
                <c:pt idx="11">
                  <c:v>4419</c:v>
                </c:pt>
                <c:pt idx="12">
                  <c:v>4845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9524</c:v>
                </c:pt>
                <c:pt idx="1">
                  <c:v>10084</c:v>
                </c:pt>
                <c:pt idx="2">
                  <c:v>9842</c:v>
                </c:pt>
                <c:pt idx="3">
                  <c:v>9440</c:v>
                </c:pt>
                <c:pt idx="4">
                  <c:v>9345</c:v>
                </c:pt>
                <c:pt idx="5">
                  <c:v>9330</c:v>
                </c:pt>
                <c:pt idx="6">
                  <c:v>8970</c:v>
                </c:pt>
                <c:pt idx="7">
                  <c:v>9248</c:v>
                </c:pt>
                <c:pt idx="8">
                  <c:v>9237</c:v>
                </c:pt>
                <c:pt idx="9">
                  <c:v>8458</c:v>
                </c:pt>
                <c:pt idx="10">
                  <c:v>8602</c:v>
                </c:pt>
                <c:pt idx="11">
                  <c:v>8554</c:v>
                </c:pt>
                <c:pt idx="12">
                  <c:v>8575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195136"/>
        <c:axId val="667577152"/>
      </c:lineChart>
      <c:catAx>
        <c:axId val="6631951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577152"/>
        <c:crosses val="autoZero"/>
        <c:auto val="1"/>
        <c:lblAlgn val="ctr"/>
        <c:lblOffset val="100"/>
        <c:noMultiLvlLbl val="0"/>
      </c:catAx>
      <c:valAx>
        <c:axId val="66757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3195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1.54E-2</c:v>
                </c:pt>
                <c:pt idx="1">
                  <c:v>1.43E-2</c:v>
                </c:pt>
                <c:pt idx="2">
                  <c:v>1.6799999999999999E-2</c:v>
                </c:pt>
                <c:pt idx="3">
                  <c:v>1.3899999999999999E-2</c:v>
                </c:pt>
                <c:pt idx="4">
                  <c:v>1.4500000000000001E-2</c:v>
                </c:pt>
                <c:pt idx="5">
                  <c:v>1.5100000000000001E-2</c:v>
                </c:pt>
                <c:pt idx="6">
                  <c:v>1.4500000000000001E-2</c:v>
                </c:pt>
                <c:pt idx="7">
                  <c:v>1.47E-2</c:v>
                </c:pt>
                <c:pt idx="8">
                  <c:v>1.43E-2</c:v>
                </c:pt>
                <c:pt idx="9">
                  <c:v>1.3599999999999999E-2</c:v>
                </c:pt>
                <c:pt idx="10">
                  <c:v>1.4999999999999999E-2</c:v>
                </c:pt>
                <c:pt idx="11">
                  <c:v>1.54E-2</c:v>
                </c:pt>
                <c:pt idx="12">
                  <c:v>1.49E-2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8.6E-3</c:v>
                </c:pt>
                <c:pt idx="1">
                  <c:v>8.6E-3</c:v>
                </c:pt>
                <c:pt idx="2">
                  <c:v>8.5000000000000006E-3</c:v>
                </c:pt>
                <c:pt idx="3">
                  <c:v>8.6999999999999994E-3</c:v>
                </c:pt>
                <c:pt idx="4">
                  <c:v>8.8999999999999999E-3</c:v>
                </c:pt>
                <c:pt idx="5">
                  <c:v>8.8999999999999999E-3</c:v>
                </c:pt>
                <c:pt idx="6">
                  <c:v>8.6999999999999994E-3</c:v>
                </c:pt>
                <c:pt idx="7">
                  <c:v>9.1999999999999998E-3</c:v>
                </c:pt>
                <c:pt idx="8">
                  <c:v>8.8999999999999999E-3</c:v>
                </c:pt>
                <c:pt idx="9">
                  <c:v>9.1000000000000004E-3</c:v>
                </c:pt>
                <c:pt idx="10">
                  <c:v>9.4000000000000004E-3</c:v>
                </c:pt>
                <c:pt idx="11">
                  <c:v>9.1999999999999998E-3</c:v>
                </c:pt>
                <c:pt idx="12">
                  <c:v>9.2999999999999992E-3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7.1999999999999998E-3</c:v>
                </c:pt>
                <c:pt idx="1">
                  <c:v>5.4999999999999997E-3</c:v>
                </c:pt>
                <c:pt idx="2">
                  <c:v>1.0200000000000001E-2</c:v>
                </c:pt>
                <c:pt idx="3">
                  <c:v>5.3E-3</c:v>
                </c:pt>
                <c:pt idx="4">
                  <c:v>5.7000000000000002E-3</c:v>
                </c:pt>
                <c:pt idx="5">
                  <c:v>6.6E-3</c:v>
                </c:pt>
                <c:pt idx="6">
                  <c:v>5.7999999999999996E-3</c:v>
                </c:pt>
                <c:pt idx="7">
                  <c:v>5.8999999999999999E-3</c:v>
                </c:pt>
                <c:pt idx="8">
                  <c:v>5.5999999999999999E-3</c:v>
                </c:pt>
                <c:pt idx="9">
                  <c:v>4.4000000000000003E-3</c:v>
                </c:pt>
                <c:pt idx="10">
                  <c:v>6.1000000000000004E-3</c:v>
                </c:pt>
                <c:pt idx="11">
                  <c:v>7.1999999999999998E-3</c:v>
                </c:pt>
                <c:pt idx="12">
                  <c:v>6.1000000000000004E-3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3.3E-3</c:v>
                </c:pt>
                <c:pt idx="1">
                  <c:v>3.3E-3</c:v>
                </c:pt>
                <c:pt idx="2">
                  <c:v>3.0999999999999999E-3</c:v>
                </c:pt>
                <c:pt idx="3">
                  <c:v>3.2000000000000002E-3</c:v>
                </c:pt>
                <c:pt idx="4">
                  <c:v>3.3E-3</c:v>
                </c:pt>
                <c:pt idx="5">
                  <c:v>3.5999999999999999E-3</c:v>
                </c:pt>
                <c:pt idx="6">
                  <c:v>3.7000000000000002E-3</c:v>
                </c:pt>
                <c:pt idx="7">
                  <c:v>3.7000000000000002E-3</c:v>
                </c:pt>
                <c:pt idx="8">
                  <c:v>3.8E-3</c:v>
                </c:pt>
                <c:pt idx="9">
                  <c:v>3.8E-3</c:v>
                </c:pt>
                <c:pt idx="10">
                  <c:v>4.0000000000000001E-3</c:v>
                </c:pt>
                <c:pt idx="11">
                  <c:v>3.8999999999999998E-3</c:v>
                </c:pt>
                <c:pt idx="12">
                  <c:v>3.8999999999999998E-3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9923840"/>
        <c:axId val="667579456"/>
      </c:lineChart>
      <c:catAx>
        <c:axId val="669923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7579456"/>
        <c:crosses val="autoZero"/>
        <c:auto val="1"/>
        <c:lblAlgn val="ctr"/>
        <c:lblOffset val="100"/>
        <c:noMultiLvlLbl val="0"/>
      </c:catAx>
      <c:valAx>
        <c:axId val="66757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69923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pan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2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2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571500</xdr:colOff>
      <xdr:row>12</xdr:row>
      <xdr:rowOff>196850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571500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344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18</v>
      </c>
      <c r="F16" s="115" t="s">
        <v>241</v>
      </c>
      <c r="G16" s="118">
        <v>62182</v>
      </c>
      <c r="H16" s="121">
        <f t="shared" ref="H16:H22" si="0">IF(SUM($B$70:$B$75)&gt;0,G16/SUM($B$70:$B$75,0))</f>
        <v>3.4699912332246834E-2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145893</v>
      </c>
      <c r="H17" s="114">
        <f t="shared" si="0"/>
        <v>8.1413822487029802E-2</v>
      </c>
    </row>
    <row r="18" spans="1:8" ht="15.75" x14ac:dyDescent="0.25">
      <c r="A18" s="68"/>
      <c r="B18" s="69">
        <f>C18+D18</f>
        <v>2192</v>
      </c>
      <c r="C18" s="69">
        <v>113</v>
      </c>
      <c r="D18" s="69">
        <v>2079</v>
      </c>
      <c r="F18" s="26" t="s">
        <v>244</v>
      </c>
      <c r="G18" s="119">
        <v>90059</v>
      </c>
      <c r="H18" s="114">
        <f t="shared" si="0"/>
        <v>5.0256334706664588E-2</v>
      </c>
    </row>
    <row r="19" spans="1:8" x14ac:dyDescent="0.2">
      <c r="A19" s="70"/>
      <c r="F19" s="26" t="s">
        <v>245</v>
      </c>
      <c r="G19" s="119">
        <v>210576</v>
      </c>
      <c r="H19" s="114">
        <f t="shared" si="0"/>
        <v>0.11750938759247385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44081</v>
      </c>
      <c r="H20" s="114">
        <f t="shared" si="0"/>
        <v>2.4598868410758302E-2</v>
      </c>
    </row>
    <row r="21" spans="1:8" ht="15.75" x14ac:dyDescent="0.25">
      <c r="A21" s="14" t="s">
        <v>485</v>
      </c>
      <c r="B21" s="10"/>
      <c r="C21" s="10"/>
      <c r="D21" s="11">
        <v>2366984</v>
      </c>
      <c r="F21" s="26" t="s">
        <v>247</v>
      </c>
      <c r="G21" s="119">
        <v>452705</v>
      </c>
      <c r="H21" s="114">
        <f t="shared" si="0"/>
        <v>0.25262654485815511</v>
      </c>
    </row>
    <row r="22" spans="1:8" ht="15.75" x14ac:dyDescent="0.25">
      <c r="A22" s="14" t="s">
        <v>486</v>
      </c>
      <c r="B22" s="10"/>
      <c r="C22" s="10"/>
      <c r="D22" s="12">
        <v>-3.1300000000000002E-4</v>
      </c>
      <c r="F22" s="26" t="s">
        <v>248</v>
      </c>
      <c r="G22" s="119">
        <v>848679</v>
      </c>
      <c r="H22" s="114">
        <f t="shared" si="0"/>
        <v>0.4735950419449183</v>
      </c>
    </row>
    <row r="23" spans="1:8" ht="15.75" x14ac:dyDescent="0.25">
      <c r="A23" s="9" t="s">
        <v>4</v>
      </c>
      <c r="B23" s="10"/>
      <c r="C23" s="10"/>
      <c r="D23" s="11">
        <v>667446</v>
      </c>
      <c r="F23" s="27" t="s">
        <v>249</v>
      </c>
      <c r="G23" s="117"/>
      <c r="H23" s="125">
        <v>10.48</v>
      </c>
    </row>
    <row r="24" spans="1:8" ht="15.75" x14ac:dyDescent="0.25">
      <c r="A24" s="14" t="s">
        <v>5</v>
      </c>
      <c r="B24" s="10"/>
      <c r="C24" s="10"/>
      <c r="D24" s="11">
        <v>667167</v>
      </c>
      <c r="F24" s="27" t="s">
        <v>250</v>
      </c>
      <c r="G24" s="117"/>
      <c r="H24" s="125">
        <v>10.34</v>
      </c>
    </row>
    <row r="25" spans="1:8" ht="15.75" x14ac:dyDescent="0.25">
      <c r="A25" s="9" t="s">
        <v>6</v>
      </c>
      <c r="B25" s="10"/>
      <c r="C25" s="10"/>
      <c r="D25" s="11">
        <v>1240976</v>
      </c>
      <c r="F25" s="27" t="s">
        <v>251</v>
      </c>
      <c r="G25" s="117"/>
      <c r="H25" s="125">
        <v>10.64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11602.13</v>
      </c>
      <c r="F28" s="26" t="s">
        <v>252</v>
      </c>
      <c r="G28" s="119">
        <v>1824272</v>
      </c>
      <c r="H28" s="114">
        <f t="shared" ref="H28:H34" si="1">IF($B$58&gt;0,G28/$B$58,0)</f>
        <v>0.77071581387960375</v>
      </c>
    </row>
    <row r="29" spans="1:8" ht="15.75" x14ac:dyDescent="0.25">
      <c r="A29" s="9" t="s">
        <v>10</v>
      </c>
      <c r="B29" s="16"/>
      <c r="C29" s="127">
        <v>8495.4500000000007</v>
      </c>
      <c r="F29" s="115" t="s">
        <v>254</v>
      </c>
      <c r="G29" s="118">
        <v>542712</v>
      </c>
      <c r="H29" s="121">
        <f t="shared" si="1"/>
        <v>0.22928418612039625</v>
      </c>
    </row>
    <row r="30" spans="1:8" ht="15.75" x14ac:dyDescent="0.25">
      <c r="A30" s="9" t="s">
        <v>69</v>
      </c>
      <c r="B30" s="16"/>
      <c r="C30" s="127">
        <v>2558.69</v>
      </c>
      <c r="F30" s="26" t="s">
        <v>255</v>
      </c>
      <c r="G30" s="119">
        <v>146477</v>
      </c>
      <c r="H30" s="114">
        <f t="shared" si="1"/>
        <v>6.1883392536662689E-2</v>
      </c>
    </row>
    <row r="31" spans="1:8" ht="15.75" x14ac:dyDescent="0.25">
      <c r="A31" s="9" t="s">
        <v>70</v>
      </c>
      <c r="B31" s="16"/>
      <c r="C31" s="127">
        <v>3315.55</v>
      </c>
      <c r="F31" s="26" t="s">
        <v>256</v>
      </c>
      <c r="G31" s="119">
        <v>200752</v>
      </c>
      <c r="H31" s="114">
        <f t="shared" si="1"/>
        <v>8.481341656724338E-2</v>
      </c>
    </row>
    <row r="32" spans="1:8" ht="15.75" x14ac:dyDescent="0.25">
      <c r="A32" s="9" t="s">
        <v>11</v>
      </c>
      <c r="B32" s="16"/>
      <c r="C32" s="127">
        <v>3881.67</v>
      </c>
      <c r="F32" s="26" t="s">
        <v>257</v>
      </c>
      <c r="G32" s="119">
        <v>28718</v>
      </c>
      <c r="H32" s="114">
        <f t="shared" si="1"/>
        <v>1.2132739384803614E-2</v>
      </c>
    </row>
    <row r="33" spans="1:8" ht="15.75" x14ac:dyDescent="0.25">
      <c r="A33" s="9" t="s">
        <v>72</v>
      </c>
      <c r="B33" s="16"/>
      <c r="C33" s="127">
        <v>7845.26</v>
      </c>
      <c r="F33" s="26" t="s">
        <v>258</v>
      </c>
      <c r="G33" s="119">
        <v>70642</v>
      </c>
      <c r="H33" s="114">
        <f t="shared" si="1"/>
        <v>2.9844730678365381E-2</v>
      </c>
    </row>
    <row r="34" spans="1:8" ht="15.75" x14ac:dyDescent="0.25">
      <c r="A34" s="9" t="s">
        <v>239</v>
      </c>
      <c r="B34" s="16"/>
      <c r="C34" s="127">
        <v>6909.93</v>
      </c>
      <c r="F34" s="26" t="s">
        <v>259</v>
      </c>
      <c r="G34" s="119">
        <v>96123</v>
      </c>
      <c r="H34" s="114">
        <f t="shared" si="1"/>
        <v>4.0609906953321187E-2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2.3723999999999999E-2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2.7262000000000002E-2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6.7150000000000001E-2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0.13326299999999999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0.24836900000000001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0.34459400000000001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0.15563799999999994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20.295522812382401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1051232</v>
      </c>
      <c r="C54" s="22">
        <f>+B54-D54</f>
        <v>512139</v>
      </c>
      <c r="D54" s="22">
        <f>ROUND(B54/(E54+1),0)</f>
        <v>539093</v>
      </c>
      <c r="E54" s="122">
        <v>0.95</v>
      </c>
      <c r="F54" s="20"/>
      <c r="I54" s="1"/>
    </row>
    <row r="55" spans="1:9" x14ac:dyDescent="0.2">
      <c r="A55" s="18">
        <v>2000</v>
      </c>
      <c r="B55" s="19">
        <v>1404306</v>
      </c>
      <c r="C55" s="19">
        <f>+B55-D55</f>
        <v>680437</v>
      </c>
      <c r="D55" s="19">
        <f>ROUND(B55/(E55+1),0)</f>
        <v>723869</v>
      </c>
      <c r="E55" s="123">
        <v>0.94</v>
      </c>
      <c r="F55" s="24">
        <v>2.9381000000000001E-2</v>
      </c>
      <c r="I55" s="1"/>
    </row>
    <row r="56" spans="1:9" x14ac:dyDescent="0.2">
      <c r="A56" s="21">
        <v>2010</v>
      </c>
      <c r="B56" s="22">
        <v>1827937</v>
      </c>
      <c r="C56" s="22">
        <f>+B56-D56</f>
        <v>885701</v>
      </c>
      <c r="D56" s="22">
        <f>ROUND(B56/(E56+1),0)</f>
        <v>942236</v>
      </c>
      <c r="E56" s="122">
        <v>0.94</v>
      </c>
      <c r="F56" s="23">
        <v>2.6714999999999999E-2</v>
      </c>
      <c r="I56" s="1"/>
    </row>
    <row r="57" spans="1:9" x14ac:dyDescent="0.2">
      <c r="A57" s="18">
        <v>2020</v>
      </c>
      <c r="B57" s="19">
        <v>2368467</v>
      </c>
      <c r="C57" s="19">
        <f>+B57-D57</f>
        <v>1153869</v>
      </c>
      <c r="D57" s="19">
        <f>ROUND(B57/(E57+1),0)</f>
        <v>1214598</v>
      </c>
      <c r="E57" s="123">
        <v>0.95</v>
      </c>
      <c r="F57" s="24">
        <v>2.6244E-2</v>
      </c>
      <c r="I57" s="1"/>
    </row>
    <row r="58" spans="1:9" ht="15.75" x14ac:dyDescent="0.25">
      <c r="A58" s="90">
        <v>2022</v>
      </c>
      <c r="B58" s="91">
        <f>C58+D58</f>
        <v>2366984</v>
      </c>
      <c r="C58" s="91">
        <v>1155565</v>
      </c>
      <c r="D58" s="91">
        <v>1211419</v>
      </c>
      <c r="E58" s="124">
        <v>0.95389373949063039</v>
      </c>
      <c r="F58" s="92">
        <v>-3.1300000000000002E-4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7.25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46.08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15.43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57.48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223366</v>
      </c>
      <c r="C68" s="34">
        <v>111537</v>
      </c>
      <c r="D68" s="35">
        <v>111829</v>
      </c>
      <c r="I68" s="1"/>
    </row>
    <row r="69" spans="1:9" ht="15.75" x14ac:dyDescent="0.25">
      <c r="A69" s="18" t="s">
        <v>23</v>
      </c>
      <c r="B69" s="11">
        <f t="shared" si="2"/>
        <v>351625</v>
      </c>
      <c r="C69" s="34">
        <v>186402</v>
      </c>
      <c r="D69" s="35">
        <v>165223</v>
      </c>
      <c r="I69" s="1"/>
    </row>
    <row r="70" spans="1:9" ht="15.75" x14ac:dyDescent="0.25">
      <c r="A70" s="18" t="s">
        <v>24</v>
      </c>
      <c r="B70" s="11">
        <f t="shared" si="2"/>
        <v>117250</v>
      </c>
      <c r="C70" s="34">
        <v>60336</v>
      </c>
      <c r="D70" s="35">
        <v>56914</v>
      </c>
      <c r="I70" s="1"/>
    </row>
    <row r="71" spans="1:9" ht="15.75" x14ac:dyDescent="0.25">
      <c r="A71" s="18" t="s">
        <v>25</v>
      </c>
      <c r="B71" s="11">
        <f t="shared" si="2"/>
        <v>284012</v>
      </c>
      <c r="C71" s="34">
        <v>141933</v>
      </c>
      <c r="D71" s="35">
        <v>142079</v>
      </c>
      <c r="I71" s="1"/>
    </row>
    <row r="72" spans="1:9" ht="15.75" x14ac:dyDescent="0.25">
      <c r="A72" s="36" t="s">
        <v>81</v>
      </c>
      <c r="B72" s="11">
        <f t="shared" si="2"/>
        <v>466153</v>
      </c>
      <c r="C72" s="34">
        <v>220104</v>
      </c>
      <c r="D72" s="35">
        <v>246049</v>
      </c>
      <c r="I72" s="1"/>
    </row>
    <row r="73" spans="1:9" ht="15.75" x14ac:dyDescent="0.25">
      <c r="A73" s="36" t="s">
        <v>82</v>
      </c>
      <c r="B73" s="11">
        <f>C73+D73</f>
        <v>367939</v>
      </c>
      <c r="C73" s="34">
        <v>177617</v>
      </c>
      <c r="D73" s="35">
        <v>190322</v>
      </c>
      <c r="I73" s="1"/>
    </row>
    <row r="74" spans="1:9" ht="15.75" x14ac:dyDescent="0.25">
      <c r="A74" s="36" t="s">
        <v>83</v>
      </c>
      <c r="B74" s="11">
        <f>C74+D74</f>
        <v>306981</v>
      </c>
      <c r="C74" s="34">
        <v>147659</v>
      </c>
      <c r="D74" s="35">
        <v>159322</v>
      </c>
      <c r="I74" s="1"/>
    </row>
    <row r="75" spans="1:9" ht="15.75" x14ac:dyDescent="0.25">
      <c r="A75" s="18" t="s">
        <v>26</v>
      </c>
      <c r="B75" s="11">
        <f t="shared" si="2"/>
        <v>249658</v>
      </c>
      <c r="C75" s="34">
        <v>109977</v>
      </c>
      <c r="D75" s="35">
        <v>139681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667446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3.55</v>
      </c>
      <c r="F95" s="130" t="s">
        <v>261</v>
      </c>
      <c r="G95" s="129"/>
      <c r="H95" s="11">
        <v>608898</v>
      </c>
      <c r="I95" s="12">
        <f>IF(AND($C$94&gt;0,$C$94&lt;&gt;"N/D")=TRUE,H95/$C$94,0)</f>
        <v>0.9122805440440126</v>
      </c>
    </row>
    <row r="96" spans="1:9" ht="15.75" x14ac:dyDescent="0.25">
      <c r="F96" s="130" t="s">
        <v>262</v>
      </c>
      <c r="G96" s="129"/>
      <c r="H96" s="11">
        <v>500321</v>
      </c>
      <c r="I96" s="12">
        <f t="shared" ref="I96:I109" si="3">IF(AND($C$94&gt;0,$C$94&lt;&gt;"N/D")=TRUE,H96/$C$94,0)</f>
        <v>0.74960521150774739</v>
      </c>
    </row>
    <row r="97" spans="1:9" ht="15.75" x14ac:dyDescent="0.25">
      <c r="F97" s="128" t="s">
        <v>265</v>
      </c>
      <c r="G97" s="129"/>
      <c r="H97" s="11">
        <v>371297</v>
      </c>
      <c r="I97" s="12">
        <f t="shared" si="3"/>
        <v>0.55629519092181245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390615</v>
      </c>
      <c r="I98" s="12">
        <f t="shared" si="3"/>
        <v>0.58523835636141353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50686</v>
      </c>
      <c r="I99" s="12">
        <f t="shared" si="3"/>
        <v>7.594022587595102E-2</v>
      </c>
    </row>
    <row r="100" spans="1:9" ht="15.75" x14ac:dyDescent="0.25">
      <c r="A100" s="43" t="s">
        <v>31</v>
      </c>
      <c r="B100" s="11">
        <v>431257</v>
      </c>
      <c r="C100" s="12">
        <f>IF(AND($C$94&gt;0,$C$94&lt;&gt;"N/D")=TRUE,B100/$C$94,0)</f>
        <v>0.64613017382679649</v>
      </c>
      <c r="F100" s="128" t="s">
        <v>268</v>
      </c>
      <c r="G100" s="129"/>
      <c r="H100" s="11">
        <v>115183</v>
      </c>
      <c r="I100" s="12">
        <f t="shared" si="3"/>
        <v>0.17257276244070682</v>
      </c>
    </row>
    <row r="101" spans="1:9" ht="15.75" x14ac:dyDescent="0.25">
      <c r="A101" s="43" t="s">
        <v>32</v>
      </c>
      <c r="B101" s="11">
        <v>105382</v>
      </c>
      <c r="C101" s="12">
        <f>IF(AND($C$94&gt;0,$C$94&lt;&gt;"N/D")=TRUE,B101/$C$94,0)</f>
        <v>0.15788842842716863</v>
      </c>
      <c r="F101" s="128" t="s">
        <v>269</v>
      </c>
      <c r="G101" s="129"/>
      <c r="H101" s="11">
        <v>477057</v>
      </c>
      <c r="I101" s="12">
        <f t="shared" si="3"/>
        <v>0.71474995729991642</v>
      </c>
    </row>
    <row r="102" spans="1:9" ht="15.75" x14ac:dyDescent="0.25">
      <c r="A102" s="43" t="s">
        <v>33</v>
      </c>
      <c r="B102" s="11">
        <v>73814</v>
      </c>
      <c r="C102" s="12">
        <f>IF(AND($C$94&gt;0,$C$94&lt;&gt;"N/D")=TRUE,B102/$C$94,0)</f>
        <v>0.11059171828132913</v>
      </c>
      <c r="F102" s="128" t="s">
        <v>270</v>
      </c>
      <c r="G102" s="129"/>
      <c r="H102" s="11">
        <v>620992</v>
      </c>
      <c r="I102" s="12">
        <f t="shared" si="3"/>
        <v>0.93040036197684906</v>
      </c>
    </row>
    <row r="103" spans="1:9" ht="15.75" x14ac:dyDescent="0.25">
      <c r="A103" s="43" t="s">
        <v>34</v>
      </c>
      <c r="B103" s="11">
        <v>56993</v>
      </c>
      <c r="C103" s="12">
        <f>IF(AND($C$94&gt;0,$C$94&lt;&gt;"N/D")=TRUE,B103/$C$94,0)</f>
        <v>8.5389679464705756E-2</v>
      </c>
      <c r="F103" s="128" t="s">
        <v>271</v>
      </c>
      <c r="G103" s="129"/>
      <c r="H103" s="11">
        <v>318065</v>
      </c>
      <c r="I103" s="12">
        <f t="shared" si="3"/>
        <v>0.47654042424405868</v>
      </c>
    </row>
    <row r="104" spans="1:9" ht="15.75" x14ac:dyDescent="0.25">
      <c r="F104" s="128" t="s">
        <v>272</v>
      </c>
      <c r="G104" s="129"/>
      <c r="H104" s="11">
        <v>287380</v>
      </c>
      <c r="I104" s="12">
        <f t="shared" si="3"/>
        <v>0.43056666756561579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604818</v>
      </c>
      <c r="I105" s="12">
        <f t="shared" si="3"/>
        <v>0.90616768997042463</v>
      </c>
    </row>
    <row r="106" spans="1:9" ht="15.75" x14ac:dyDescent="0.25">
      <c r="A106" s="40" t="s">
        <v>37</v>
      </c>
      <c r="B106" s="10"/>
      <c r="C106" s="16"/>
      <c r="D106" s="11">
        <v>667167</v>
      </c>
      <c r="F106" s="128" t="s">
        <v>264</v>
      </c>
      <c r="G106" s="129"/>
      <c r="H106" s="11">
        <v>427463</v>
      </c>
      <c r="I106" s="12">
        <f t="shared" si="3"/>
        <v>0.64044581883777862</v>
      </c>
    </row>
    <row r="107" spans="1:9" ht="15.75" x14ac:dyDescent="0.25">
      <c r="A107" s="44" t="s">
        <v>38</v>
      </c>
      <c r="B107" s="28"/>
      <c r="C107" s="45"/>
      <c r="D107" s="126">
        <v>58188.04</v>
      </c>
      <c r="F107" s="128" t="s">
        <v>274</v>
      </c>
      <c r="G107" s="129"/>
      <c r="H107" s="11">
        <v>380135</v>
      </c>
      <c r="I107" s="12">
        <f t="shared" si="3"/>
        <v>0.56953671158415808</v>
      </c>
    </row>
    <row r="108" spans="1:9" ht="15.75" x14ac:dyDescent="0.25">
      <c r="A108" s="26" t="s">
        <v>218</v>
      </c>
      <c r="B108" s="10"/>
      <c r="C108" s="16"/>
      <c r="D108" s="127">
        <v>16391</v>
      </c>
      <c r="F108" s="128" t="s">
        <v>275</v>
      </c>
      <c r="G108" s="129"/>
      <c r="H108" s="11">
        <v>182299</v>
      </c>
      <c r="I108" s="12">
        <f t="shared" si="3"/>
        <v>0.27312921195122902</v>
      </c>
    </row>
    <row r="109" spans="1:9" ht="15.75" x14ac:dyDescent="0.25">
      <c r="F109" s="128" t="s">
        <v>276</v>
      </c>
      <c r="G109" s="129"/>
      <c r="H109" s="11">
        <v>105617</v>
      </c>
      <c r="I109" s="12">
        <f t="shared" si="3"/>
        <v>0.15824051683581894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110518</v>
      </c>
      <c r="C112" s="12">
        <f>IF(AND($D$106&gt;0,$D$106&lt;&gt;"N/D")=TRUE,B112/$D$106,0)</f>
        <v>0.16565267766541211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271327</v>
      </c>
      <c r="C113" s="12">
        <f t="shared" ref="C113:C118" si="4">IF(AND($D$106&gt;0,$D$106&lt;&gt;"N/D")=TRUE,B113/$D$106,0)</f>
        <v>0.40668528269533716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140136</v>
      </c>
      <c r="C114" s="12">
        <f t="shared" si="4"/>
        <v>0.21004636020666489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52030</v>
      </c>
      <c r="C115" s="12">
        <f t="shared" si="4"/>
        <v>7.7986471153399378E-2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43467</v>
      </c>
      <c r="C116" s="12">
        <f t="shared" si="4"/>
        <v>6.5151603721407089E-2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15589</v>
      </c>
      <c r="C117" s="12">
        <f t="shared" si="4"/>
        <v>2.3365963844134977E-2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34100</v>
      </c>
      <c r="C118" s="12">
        <f t="shared" si="4"/>
        <v>5.1111640713644407E-2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1240976</v>
      </c>
      <c r="C135" s="133">
        <f>C136+C137</f>
        <v>1</v>
      </c>
      <c r="G135" s="49" t="s">
        <v>277</v>
      </c>
      <c r="H135" s="131">
        <f>SUM(H136:H138)</f>
        <v>668227</v>
      </c>
      <c r="I135" s="132">
        <f>SUM(I136:I138)</f>
        <v>1</v>
      </c>
    </row>
    <row r="136" spans="1:9" ht="15.75" x14ac:dyDescent="0.25">
      <c r="A136" s="50" t="s">
        <v>75</v>
      </c>
      <c r="B136" s="11">
        <v>1218144</v>
      </c>
      <c r="C136" s="24">
        <f>IF(AND($B$135&gt;0,$B$135&lt;&gt;"N/D")=TRUE,B136/$B$135,0)</f>
        <v>0.98160157811271131</v>
      </c>
      <c r="G136" s="50" t="s">
        <v>101</v>
      </c>
      <c r="H136" s="11">
        <v>312193</v>
      </c>
      <c r="I136" s="24">
        <f>IF(H135&gt;0,H136/$H$135,0)</f>
        <v>0.46719602769717478</v>
      </c>
    </row>
    <row r="137" spans="1:9" ht="15.75" x14ac:dyDescent="0.25">
      <c r="A137" s="50" t="s">
        <v>76</v>
      </c>
      <c r="B137" s="11">
        <v>22832</v>
      </c>
      <c r="C137" s="24">
        <f>IF(AND($B$135&gt;0,$B$135&lt;&gt;"N/D")=TRUE,B137/$B$135,0)</f>
        <v>1.8398421887288716E-2</v>
      </c>
      <c r="G137" s="50" t="s">
        <v>278</v>
      </c>
      <c r="H137" s="11">
        <v>201055</v>
      </c>
      <c r="I137" s="24">
        <f>IF(H136&gt;0,H137/$H$135,0)</f>
        <v>0.30087829435206898</v>
      </c>
    </row>
    <row r="138" spans="1:9" ht="15.75" x14ac:dyDescent="0.25">
      <c r="G138" s="50" t="s">
        <v>279</v>
      </c>
      <c r="H138" s="11">
        <v>154979</v>
      </c>
      <c r="I138" s="24">
        <f>IF(H137&gt;0,H138/$H$135,0)</f>
        <v>0.23192567795075625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124670</v>
      </c>
      <c r="C141" s="24">
        <f t="shared" ref="C141:C146" si="6">IF(AND($B$136&gt;0,$B$136&lt;&gt;"N/D")=TRUE,B141/$B$136,0)</f>
        <v>0.10234422202957942</v>
      </c>
      <c r="G141" s="26" t="s">
        <v>281</v>
      </c>
      <c r="H141" s="119">
        <v>454980</v>
      </c>
      <c r="I141" s="114">
        <f t="shared" ref="I141:I148" si="7">IF($B$58&gt;0,H141/$B$58,0)</f>
        <v>0.19221929679288072</v>
      </c>
    </row>
    <row r="142" spans="1:9" ht="15.75" x14ac:dyDescent="0.25">
      <c r="A142" s="43" t="s">
        <v>51</v>
      </c>
      <c r="B142" s="11">
        <v>807978</v>
      </c>
      <c r="C142" s="24">
        <f t="shared" si="6"/>
        <v>0.66328611395697057</v>
      </c>
      <c r="G142" s="116" t="s">
        <v>282</v>
      </c>
      <c r="H142" s="118">
        <f>SUM(H143:H148)</f>
        <v>1912004</v>
      </c>
      <c r="I142" s="121">
        <f t="shared" si="7"/>
        <v>0.80778070320711926</v>
      </c>
    </row>
    <row r="143" spans="1:9" ht="15.75" x14ac:dyDescent="0.25">
      <c r="A143" s="43" t="s">
        <v>52</v>
      </c>
      <c r="B143" s="11">
        <v>104754</v>
      </c>
      <c r="C143" s="24">
        <f t="shared" si="6"/>
        <v>8.5994759240286864E-2</v>
      </c>
      <c r="G143" s="26" t="s">
        <v>288</v>
      </c>
      <c r="H143" s="119">
        <v>96387</v>
      </c>
      <c r="I143" s="114">
        <f t="shared" si="7"/>
        <v>4.0721441294068739E-2</v>
      </c>
    </row>
    <row r="144" spans="1:9" ht="15.75" x14ac:dyDescent="0.25">
      <c r="A144" s="43" t="s">
        <v>53</v>
      </c>
      <c r="B144" s="11">
        <v>180742</v>
      </c>
      <c r="C144" s="24">
        <f t="shared" si="6"/>
        <v>0.14837490477316312</v>
      </c>
      <c r="G144" s="26" t="s">
        <v>283</v>
      </c>
      <c r="H144" s="119">
        <v>1116202</v>
      </c>
      <c r="I144" s="114">
        <f t="shared" si="7"/>
        <v>0.47157141746627779</v>
      </c>
    </row>
    <row r="145" spans="1:9" ht="15.75" x14ac:dyDescent="0.25">
      <c r="A145" s="25" t="s">
        <v>14</v>
      </c>
      <c r="B145" s="31">
        <v>699658</v>
      </c>
      <c r="C145" s="32">
        <f t="shared" si="6"/>
        <v>0.5743639504032364</v>
      </c>
      <c r="D145" s="52"/>
      <c r="G145" s="26" t="s">
        <v>284</v>
      </c>
      <c r="H145" s="119">
        <v>95970</v>
      </c>
      <c r="I145" s="114">
        <f t="shared" si="7"/>
        <v>4.0545267733115224E-2</v>
      </c>
    </row>
    <row r="146" spans="1:9" ht="15.75" x14ac:dyDescent="0.25">
      <c r="A146" s="25" t="s">
        <v>15</v>
      </c>
      <c r="B146" s="31">
        <v>518486</v>
      </c>
      <c r="C146" s="32">
        <f t="shared" si="6"/>
        <v>0.4256360495967636</v>
      </c>
      <c r="G146" s="26" t="s">
        <v>285</v>
      </c>
      <c r="H146" s="119">
        <v>7677</v>
      </c>
      <c r="I146" s="114">
        <f t="shared" si="7"/>
        <v>3.2433679315111551E-3</v>
      </c>
    </row>
    <row r="147" spans="1:9" x14ac:dyDescent="0.2">
      <c r="G147" s="26" t="s">
        <v>286</v>
      </c>
      <c r="H147" s="119">
        <v>586514</v>
      </c>
      <c r="I147" s="114">
        <f t="shared" si="7"/>
        <v>0.247789592156094</v>
      </c>
    </row>
    <row r="148" spans="1:9" x14ac:dyDescent="0.2">
      <c r="G148" s="26" t="s">
        <v>287</v>
      </c>
      <c r="H148" s="119">
        <v>9254</v>
      </c>
      <c r="I148" s="114">
        <f t="shared" si="7"/>
        <v>3.9096166260523943E-3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8187.06</v>
      </c>
      <c r="E162" s="24">
        <f>IF(AND($D$107&gt;0,$D$107&lt;&gt;"N/D")=TRUE,D162/$D$107,0)</f>
        <v>0.14070004763865565</v>
      </c>
    </row>
    <row r="163" spans="1:9" ht="15.75" x14ac:dyDescent="0.2">
      <c r="A163" s="56" t="s">
        <v>55</v>
      </c>
      <c r="B163" s="28"/>
      <c r="C163" s="45"/>
      <c r="D163" s="57">
        <v>2827.94</v>
      </c>
      <c r="E163" s="23">
        <f t="shared" ref="E163:E173" si="8">IF(AND($D$107&gt;0,$D$107&lt;&gt;"N/D")=TRUE,D163/$D$107,0)</f>
        <v>4.8600021585191736E-2</v>
      </c>
    </row>
    <row r="164" spans="1:9" ht="15.75" x14ac:dyDescent="0.2">
      <c r="A164" s="51" t="s">
        <v>56</v>
      </c>
      <c r="B164" s="10"/>
      <c r="C164" s="16"/>
      <c r="D164" s="55">
        <v>5353.3</v>
      </c>
      <c r="E164" s="24">
        <f t="shared" si="8"/>
        <v>9.200000549941191E-2</v>
      </c>
    </row>
    <row r="165" spans="1:9" ht="15.75" x14ac:dyDescent="0.2">
      <c r="A165" s="56" t="s">
        <v>57</v>
      </c>
      <c r="B165" s="28"/>
      <c r="C165" s="45"/>
      <c r="D165" s="57">
        <v>2781.39</v>
      </c>
      <c r="E165" s="23">
        <f t="shared" si="8"/>
        <v>4.7800029009397803E-2</v>
      </c>
    </row>
    <row r="166" spans="1:9" ht="15.75" x14ac:dyDescent="0.2">
      <c r="A166" s="51" t="s">
        <v>58</v>
      </c>
      <c r="B166" s="10"/>
      <c r="C166" s="16"/>
      <c r="D166" s="55">
        <v>1262.68</v>
      </c>
      <c r="E166" s="24">
        <f t="shared" si="8"/>
        <v>2.1699991957110087E-2</v>
      </c>
    </row>
    <row r="167" spans="1:9" ht="15.75" x14ac:dyDescent="0.2">
      <c r="A167" s="56" t="s">
        <v>59</v>
      </c>
      <c r="B167" s="28"/>
      <c r="C167" s="45"/>
      <c r="D167" s="57">
        <v>6662.53</v>
      </c>
      <c r="E167" s="23">
        <f t="shared" si="8"/>
        <v>0.11449999003231591</v>
      </c>
    </row>
    <row r="168" spans="1:9" ht="15.75" x14ac:dyDescent="0.2">
      <c r="A168" s="51" t="s">
        <v>63</v>
      </c>
      <c r="B168" s="10"/>
      <c r="C168" s="16"/>
      <c r="D168" s="55">
        <v>5545.32</v>
      </c>
      <c r="E168" s="24">
        <f t="shared" si="8"/>
        <v>9.5299996356639605E-2</v>
      </c>
    </row>
    <row r="169" spans="1:9" ht="15.75" x14ac:dyDescent="0.2">
      <c r="A169" s="56" t="s">
        <v>64</v>
      </c>
      <c r="B169" s="28"/>
      <c r="C169" s="45"/>
      <c r="D169" s="57">
        <v>2816.3</v>
      </c>
      <c r="E169" s="23">
        <f t="shared" si="8"/>
        <v>4.8399980477087733E-2</v>
      </c>
    </row>
    <row r="170" spans="1:9" ht="15.75" x14ac:dyDescent="0.2">
      <c r="A170" s="51" t="s">
        <v>65</v>
      </c>
      <c r="B170" s="10"/>
      <c r="C170" s="16"/>
      <c r="D170" s="55">
        <v>4928.53</v>
      </c>
      <c r="E170" s="24">
        <f t="shared" si="8"/>
        <v>8.4700051763214559E-2</v>
      </c>
    </row>
    <row r="171" spans="1:9" ht="15.75" x14ac:dyDescent="0.2">
      <c r="A171" s="56" t="s">
        <v>66</v>
      </c>
      <c r="B171" s="28"/>
      <c r="C171" s="45"/>
      <c r="D171" s="57">
        <v>3031.6</v>
      </c>
      <c r="E171" s="23">
        <f t="shared" si="8"/>
        <v>5.210005355052344E-2</v>
      </c>
    </row>
    <row r="172" spans="1:9" ht="15.75" x14ac:dyDescent="0.2">
      <c r="A172" s="51" t="s">
        <v>67</v>
      </c>
      <c r="B172" s="10"/>
      <c r="C172" s="16"/>
      <c r="D172" s="55">
        <v>960.1</v>
      </c>
      <c r="E172" s="24">
        <f t="shared" si="8"/>
        <v>1.6499954286138527E-2</v>
      </c>
    </row>
    <row r="173" spans="1:9" ht="15.75" x14ac:dyDescent="0.2">
      <c r="A173" s="56" t="s">
        <v>68</v>
      </c>
      <c r="B173" s="28"/>
      <c r="C173" s="45"/>
      <c r="D173" s="57">
        <v>13831.3</v>
      </c>
      <c r="E173" s="23">
        <f t="shared" si="8"/>
        <v>0.23770004970093508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81774</v>
      </c>
      <c r="E177" s="78">
        <v>228835</v>
      </c>
      <c r="F177" s="79">
        <v>6806</v>
      </c>
      <c r="G177" s="79">
        <v>5174999.3</v>
      </c>
      <c r="H177" s="80">
        <v>1.0398000000000001</v>
      </c>
    </row>
    <row r="178" spans="1:8" x14ac:dyDescent="0.2">
      <c r="A178" s="214" t="s">
        <v>195</v>
      </c>
      <c r="B178" s="215"/>
      <c r="C178" s="216"/>
      <c r="D178" s="58">
        <v>20</v>
      </c>
      <c r="E178" s="58">
        <v>37</v>
      </c>
      <c r="F178" s="59">
        <v>5076</v>
      </c>
      <c r="G178" s="59">
        <v>878282.88</v>
      </c>
      <c r="H178" s="76">
        <v>0.54169999999999996</v>
      </c>
    </row>
    <row r="179" spans="1:8" ht="15" customHeight="1" x14ac:dyDescent="0.2">
      <c r="A179" s="225" t="s">
        <v>196</v>
      </c>
      <c r="B179" s="226"/>
      <c r="C179" s="227"/>
      <c r="D179" s="60">
        <v>205</v>
      </c>
      <c r="E179" s="60">
        <v>1965</v>
      </c>
      <c r="F179" s="61">
        <v>4860</v>
      </c>
      <c r="G179" s="61">
        <v>17408532.489999998</v>
      </c>
      <c r="H179" s="77">
        <v>4.24E-2</v>
      </c>
    </row>
    <row r="180" spans="1:8" ht="15" customHeight="1" x14ac:dyDescent="0.2">
      <c r="A180" s="214" t="s">
        <v>197</v>
      </c>
      <c r="B180" s="215"/>
      <c r="C180" s="216"/>
      <c r="D180" s="58">
        <v>17</v>
      </c>
      <c r="E180" s="58">
        <v>797</v>
      </c>
      <c r="F180" s="59">
        <v>18683</v>
      </c>
      <c r="G180" s="59">
        <v>96946844.079999998</v>
      </c>
      <c r="H180" s="76">
        <v>0.4491</v>
      </c>
    </row>
    <row r="181" spans="1:8" ht="15" customHeight="1" x14ac:dyDescent="0.2">
      <c r="A181" s="225" t="s">
        <v>93</v>
      </c>
      <c r="B181" s="226"/>
      <c r="C181" s="227"/>
      <c r="D181" s="60">
        <v>7422</v>
      </c>
      <c r="E181" s="60">
        <v>86394</v>
      </c>
      <c r="F181" s="61">
        <v>8618</v>
      </c>
      <c r="G181" s="61">
        <v>39720115.530000001</v>
      </c>
      <c r="H181" s="77">
        <v>0.96220000000000006</v>
      </c>
    </row>
    <row r="182" spans="1:8" ht="15" customHeight="1" x14ac:dyDescent="0.2">
      <c r="A182" s="214" t="s">
        <v>92</v>
      </c>
      <c r="B182" s="215"/>
      <c r="C182" s="216"/>
      <c r="D182" s="58">
        <v>402</v>
      </c>
      <c r="E182" s="58">
        <v>6301</v>
      </c>
      <c r="F182" s="59">
        <v>4493</v>
      </c>
      <c r="G182" s="59">
        <v>12185314.199999999</v>
      </c>
      <c r="H182" s="76">
        <v>0.2472</v>
      </c>
    </row>
    <row r="183" spans="1:8" ht="15" customHeight="1" x14ac:dyDescent="0.2">
      <c r="A183" s="225" t="s">
        <v>94</v>
      </c>
      <c r="B183" s="226"/>
      <c r="C183" s="227"/>
      <c r="D183" s="60">
        <v>3323</v>
      </c>
      <c r="E183" s="60">
        <v>18728</v>
      </c>
      <c r="F183" s="61">
        <v>9683</v>
      </c>
      <c r="G183" s="61">
        <v>5937614.9500000002</v>
      </c>
      <c r="H183" s="77">
        <v>0.76</v>
      </c>
    </row>
    <row r="184" spans="1:8" ht="15" customHeight="1" x14ac:dyDescent="0.2">
      <c r="A184" s="214" t="s">
        <v>95</v>
      </c>
      <c r="B184" s="215"/>
      <c r="C184" s="216"/>
      <c r="D184" s="58">
        <v>34698</v>
      </c>
      <c r="E184" s="58">
        <v>28971</v>
      </c>
      <c r="F184" s="59">
        <v>3347</v>
      </c>
      <c r="G184" s="59">
        <v>629147.57999999996</v>
      </c>
      <c r="H184" s="76">
        <v>1.36</v>
      </c>
    </row>
    <row r="185" spans="1:8" ht="15" customHeight="1" x14ac:dyDescent="0.2">
      <c r="A185" s="225" t="s">
        <v>199</v>
      </c>
      <c r="B185" s="226"/>
      <c r="C185" s="227"/>
      <c r="D185" s="60">
        <v>11326</v>
      </c>
      <c r="E185" s="60">
        <v>16748</v>
      </c>
      <c r="F185" s="61">
        <v>2840</v>
      </c>
      <c r="G185" s="61">
        <v>779580.21</v>
      </c>
      <c r="H185" s="77">
        <v>1.6295999999999999</v>
      </c>
    </row>
    <row r="186" spans="1:8" ht="15" customHeight="1" x14ac:dyDescent="0.2">
      <c r="A186" s="214" t="s">
        <v>200</v>
      </c>
      <c r="B186" s="215"/>
      <c r="C186" s="216"/>
      <c r="D186" s="58">
        <v>2009</v>
      </c>
      <c r="E186" s="58">
        <v>16030</v>
      </c>
      <c r="F186" s="59">
        <v>5489</v>
      </c>
      <c r="G186" s="59">
        <v>2384194.81</v>
      </c>
      <c r="H186" s="76">
        <v>0.76659999999999995</v>
      </c>
    </row>
    <row r="187" spans="1:8" ht="15" customHeight="1" x14ac:dyDescent="0.2">
      <c r="A187" s="225" t="s">
        <v>96</v>
      </c>
      <c r="B187" s="226"/>
      <c r="C187" s="227"/>
      <c r="D187" s="60">
        <v>3</v>
      </c>
      <c r="E187" s="60">
        <v>125</v>
      </c>
      <c r="F187" s="61">
        <v>18391</v>
      </c>
      <c r="G187" s="61">
        <v>324445029.57999998</v>
      </c>
      <c r="H187" s="77">
        <v>1.3148</v>
      </c>
    </row>
    <row r="188" spans="1:8" ht="15" customHeight="1" x14ac:dyDescent="0.2">
      <c r="A188" s="214" t="s">
        <v>201</v>
      </c>
      <c r="B188" s="215"/>
      <c r="C188" s="216"/>
      <c r="D188" s="58">
        <v>1194</v>
      </c>
      <c r="E188" s="58">
        <v>12274</v>
      </c>
      <c r="F188" s="59">
        <v>3575</v>
      </c>
      <c r="G188" s="59">
        <v>2893374.8</v>
      </c>
      <c r="H188" s="76">
        <v>3.3264</v>
      </c>
    </row>
    <row r="189" spans="1:8" ht="15" customHeight="1" x14ac:dyDescent="0.2">
      <c r="A189" s="225" t="s">
        <v>202</v>
      </c>
      <c r="B189" s="226"/>
      <c r="C189" s="227"/>
      <c r="D189" s="60">
        <v>879</v>
      </c>
      <c r="E189" s="60">
        <v>1451</v>
      </c>
      <c r="F189" s="61">
        <v>6038</v>
      </c>
      <c r="G189" s="61">
        <v>1092051.22</v>
      </c>
      <c r="H189" s="77">
        <v>1.0322</v>
      </c>
    </row>
    <row r="190" spans="1:8" ht="15" customHeight="1" x14ac:dyDescent="0.2">
      <c r="A190" s="214" t="s">
        <v>203</v>
      </c>
      <c r="B190" s="215"/>
      <c r="C190" s="216"/>
      <c r="D190" s="58">
        <v>547</v>
      </c>
      <c r="E190" s="58">
        <v>2162</v>
      </c>
      <c r="F190" s="59">
        <v>9668</v>
      </c>
      <c r="G190" s="59">
        <v>6471608.1399999997</v>
      </c>
      <c r="H190" s="76">
        <v>1.2734000000000001</v>
      </c>
    </row>
    <row r="191" spans="1:8" ht="15" customHeight="1" x14ac:dyDescent="0.2">
      <c r="A191" s="225" t="s">
        <v>204</v>
      </c>
      <c r="B191" s="226"/>
      <c r="C191" s="227"/>
      <c r="D191" s="60">
        <v>157</v>
      </c>
      <c r="E191" s="60">
        <v>5798</v>
      </c>
      <c r="F191" s="61">
        <v>7152</v>
      </c>
      <c r="G191" s="61">
        <v>164925385.28</v>
      </c>
      <c r="H191" s="77">
        <v>1.4537</v>
      </c>
    </row>
    <row r="192" spans="1:8" ht="15" customHeight="1" x14ac:dyDescent="0.2">
      <c r="A192" s="214" t="s">
        <v>205</v>
      </c>
      <c r="B192" s="215"/>
      <c r="C192" s="216"/>
      <c r="D192" s="58">
        <v>1511</v>
      </c>
      <c r="E192" s="58">
        <v>2762</v>
      </c>
      <c r="F192" s="59">
        <v>3723</v>
      </c>
      <c r="G192" s="59">
        <v>1865141.69</v>
      </c>
      <c r="H192" s="76">
        <v>1.1263000000000001</v>
      </c>
    </row>
    <row r="193" spans="1:9" ht="15" customHeight="1" x14ac:dyDescent="0.2">
      <c r="A193" s="225" t="s">
        <v>206</v>
      </c>
      <c r="B193" s="226"/>
      <c r="C193" s="227"/>
      <c r="D193" s="60">
        <v>2373</v>
      </c>
      <c r="E193" s="60">
        <v>10569</v>
      </c>
      <c r="F193" s="61">
        <v>9496</v>
      </c>
      <c r="G193" s="61">
        <v>3178931.25</v>
      </c>
      <c r="H193" s="77">
        <v>0.85099999999999998</v>
      </c>
    </row>
    <row r="194" spans="1:9" ht="15" customHeight="1" x14ac:dyDescent="0.2">
      <c r="A194" s="214" t="s">
        <v>207</v>
      </c>
      <c r="B194" s="215"/>
      <c r="C194" s="216"/>
      <c r="D194" s="58">
        <v>4085</v>
      </c>
      <c r="E194" s="58">
        <v>5402</v>
      </c>
      <c r="F194" s="59">
        <v>3515</v>
      </c>
      <c r="G194" s="59">
        <v>663102.48</v>
      </c>
      <c r="H194" s="76">
        <v>8.7861999999999991</v>
      </c>
    </row>
    <row r="195" spans="1:9" ht="15" customHeight="1" x14ac:dyDescent="0.2">
      <c r="A195" s="225" t="s">
        <v>208</v>
      </c>
      <c r="B195" s="226"/>
      <c r="C195" s="227"/>
      <c r="D195" s="60">
        <v>398</v>
      </c>
      <c r="E195" s="60">
        <v>5390</v>
      </c>
      <c r="F195" s="61">
        <v>13307</v>
      </c>
      <c r="G195" s="61">
        <v>28621100.350000001</v>
      </c>
      <c r="H195" s="77">
        <v>0.30830000000000002</v>
      </c>
    </row>
    <row r="196" spans="1:9" ht="15" customHeight="1" x14ac:dyDescent="0.2">
      <c r="A196" s="214" t="s">
        <v>97</v>
      </c>
      <c r="B196" s="215"/>
      <c r="C196" s="216"/>
      <c r="D196" s="58">
        <v>11205</v>
      </c>
      <c r="E196" s="58">
        <v>6931</v>
      </c>
      <c r="F196" s="59">
        <v>3967</v>
      </c>
      <c r="G196" s="59">
        <v>337488.63</v>
      </c>
      <c r="H196" s="76">
        <v>0.88090000000000002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15193.49</v>
      </c>
      <c r="E205" s="182">
        <v>15312.78</v>
      </c>
      <c r="F205" s="182">
        <v>16118.26</v>
      </c>
      <c r="G205" s="182">
        <v>16240.92</v>
      </c>
      <c r="H205" s="182">
        <v>13791.28</v>
      </c>
      <c r="I205" s="182">
        <v>13906.44</v>
      </c>
    </row>
    <row r="206" spans="1:9" ht="15" customHeight="1" x14ac:dyDescent="0.2">
      <c r="A206" s="214" t="s">
        <v>383</v>
      </c>
      <c r="B206" s="215"/>
      <c r="C206" s="216"/>
      <c r="D206" s="183">
        <v>11005.53</v>
      </c>
      <c r="E206" s="183">
        <v>11505.76</v>
      </c>
      <c r="F206" s="183">
        <v>11741.26</v>
      </c>
      <c r="G206" s="183">
        <v>11700.36</v>
      </c>
      <c r="H206" s="183">
        <v>9776.51</v>
      </c>
      <c r="I206" s="183">
        <v>11032.39</v>
      </c>
    </row>
    <row r="207" spans="1:9" ht="15" customHeight="1" x14ac:dyDescent="0.2">
      <c r="A207" s="225" t="s">
        <v>384</v>
      </c>
      <c r="B207" s="226"/>
      <c r="C207" s="227"/>
      <c r="D207" s="184">
        <v>17020.2</v>
      </c>
      <c r="E207" s="184">
        <v>17020.2</v>
      </c>
      <c r="F207" s="184">
        <v>16990.439999999999</v>
      </c>
      <c r="G207" s="184">
        <v>16990.439999999999</v>
      </c>
      <c r="H207" s="184">
        <v>17223.68</v>
      </c>
      <c r="I207" s="184">
        <v>17223.68</v>
      </c>
    </row>
    <row r="208" spans="1:9" ht="15" customHeight="1" x14ac:dyDescent="0.2">
      <c r="A208" s="214" t="s">
        <v>385</v>
      </c>
      <c r="B208" s="215"/>
      <c r="C208" s="216"/>
      <c r="D208" s="183">
        <v>16314.95</v>
      </c>
      <c r="E208" s="183">
        <v>16314.95</v>
      </c>
      <c r="F208" s="183">
        <v>18143.240000000002</v>
      </c>
      <c r="G208" s="183">
        <v>18143.240000000002</v>
      </c>
      <c r="H208" s="183">
        <v>13586.16</v>
      </c>
      <c r="I208" s="183">
        <v>13586.16</v>
      </c>
    </row>
    <row r="209" spans="1:9" ht="15" customHeight="1" x14ac:dyDescent="0.2">
      <c r="A209" s="225" t="s">
        <v>386</v>
      </c>
      <c r="B209" s="226"/>
      <c r="C209" s="227"/>
      <c r="D209" s="184">
        <v>10342.84</v>
      </c>
      <c r="E209" s="184">
        <v>10343.09</v>
      </c>
      <c r="F209" s="184">
        <v>10093.34</v>
      </c>
      <c r="G209" s="184">
        <v>10093.56</v>
      </c>
      <c r="H209" s="184">
        <v>11520.47</v>
      </c>
      <c r="I209" s="184">
        <v>11520.94</v>
      </c>
    </row>
    <row r="210" spans="1:9" ht="15" customHeight="1" x14ac:dyDescent="0.2">
      <c r="A210" s="214" t="s">
        <v>387</v>
      </c>
      <c r="B210" s="215"/>
      <c r="C210" s="216"/>
      <c r="D210" s="183">
        <v>27181.87</v>
      </c>
      <c r="E210" s="183">
        <v>27192.98</v>
      </c>
      <c r="F210" s="183">
        <v>26587.1</v>
      </c>
      <c r="G210" s="183">
        <v>26601.39</v>
      </c>
      <c r="H210" s="183">
        <v>29016.06</v>
      </c>
      <c r="I210" s="183">
        <v>29016.06</v>
      </c>
    </row>
    <row r="211" spans="1:9" ht="15" customHeight="1" x14ac:dyDescent="0.2">
      <c r="A211" s="225" t="s">
        <v>388</v>
      </c>
      <c r="B211" s="226"/>
      <c r="C211" s="227"/>
      <c r="D211" s="184">
        <v>13560.07</v>
      </c>
      <c r="E211" s="184">
        <v>13560.07</v>
      </c>
      <c r="F211" s="184">
        <v>14799.53</v>
      </c>
      <c r="G211" s="184">
        <v>14799.53</v>
      </c>
      <c r="H211" s="184">
        <v>11817.48</v>
      </c>
      <c r="I211" s="184">
        <v>11817.48</v>
      </c>
    </row>
    <row r="212" spans="1:9" ht="15" customHeight="1" x14ac:dyDescent="0.2">
      <c r="A212" s="214" t="s">
        <v>389</v>
      </c>
      <c r="B212" s="215"/>
      <c r="C212" s="216"/>
      <c r="D212" s="183">
        <v>14778.88</v>
      </c>
      <c r="E212" s="183">
        <v>14778.88</v>
      </c>
      <c r="F212" s="183">
        <v>14407.08</v>
      </c>
      <c r="G212" s="183">
        <v>14407.08</v>
      </c>
      <c r="H212" s="183">
        <v>16013.77</v>
      </c>
      <c r="I212" s="183">
        <v>16013.77</v>
      </c>
    </row>
    <row r="213" spans="1:9" ht="15" customHeight="1" x14ac:dyDescent="0.2">
      <c r="A213" s="225" t="s">
        <v>390</v>
      </c>
      <c r="B213" s="226"/>
      <c r="C213" s="227"/>
      <c r="D213" s="184">
        <v>15307.28</v>
      </c>
      <c r="E213" s="184">
        <v>15307.28</v>
      </c>
      <c r="F213" s="184">
        <v>16821.39</v>
      </c>
      <c r="G213" s="184">
        <v>16821.39</v>
      </c>
      <c r="H213" s="184">
        <v>13414.21</v>
      </c>
      <c r="I213" s="184">
        <v>13414.21</v>
      </c>
    </row>
    <row r="214" spans="1:9" ht="15" customHeight="1" x14ac:dyDescent="0.2">
      <c r="A214" s="214" t="s">
        <v>391</v>
      </c>
      <c r="B214" s="215"/>
      <c r="C214" s="216"/>
      <c r="D214" s="183">
        <v>19555.939999999999</v>
      </c>
      <c r="E214" s="183">
        <v>19555.939999999999</v>
      </c>
      <c r="F214" s="183">
        <v>21981.06</v>
      </c>
      <c r="G214" s="183">
        <v>21981.06</v>
      </c>
      <c r="H214" s="183">
        <v>18007.52</v>
      </c>
      <c r="I214" s="183">
        <v>18007.52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672147</v>
      </c>
      <c r="E220" s="58">
        <v>554480</v>
      </c>
      <c r="F220" s="58">
        <v>405027</v>
      </c>
      <c r="G220" s="58">
        <v>329188</v>
      </c>
      <c r="H220" s="58">
        <v>267120</v>
      </c>
      <c r="I220" s="58">
        <v>225292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7</v>
      </c>
      <c r="E222" s="58">
        <v>6</v>
      </c>
      <c r="F222" s="58">
        <v>7</v>
      </c>
      <c r="G222" s="58">
        <v>6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16759</v>
      </c>
      <c r="E223" s="58">
        <v>12547</v>
      </c>
      <c r="F223" s="58">
        <v>10148</v>
      </c>
      <c r="G223" s="58">
        <v>7346</v>
      </c>
      <c r="H223" s="58">
        <v>6611</v>
      </c>
      <c r="I223" s="58">
        <v>5201</v>
      </c>
    </row>
    <row r="224" spans="1:9" ht="15" customHeight="1" x14ac:dyDescent="0.2">
      <c r="A224" s="208" t="s">
        <v>404</v>
      </c>
      <c r="B224" s="209"/>
      <c r="C224" s="209"/>
      <c r="D224" s="181">
        <v>209526</v>
      </c>
      <c r="E224" s="58">
        <v>169037</v>
      </c>
      <c r="F224" s="58">
        <v>123394</v>
      </c>
      <c r="G224" s="58">
        <v>97710</v>
      </c>
      <c r="H224" s="58">
        <v>86132</v>
      </c>
      <c r="I224" s="58">
        <v>71327</v>
      </c>
    </row>
    <row r="225" spans="1:9" ht="15" customHeight="1" x14ac:dyDescent="0.2">
      <c r="A225" s="208" t="s">
        <v>405</v>
      </c>
      <c r="B225" s="209"/>
      <c r="C225" s="209"/>
      <c r="D225" s="181">
        <v>203279</v>
      </c>
      <c r="E225" s="58">
        <v>167970</v>
      </c>
      <c r="F225" s="58">
        <v>122735</v>
      </c>
      <c r="G225" s="58">
        <v>100099</v>
      </c>
      <c r="H225" s="58">
        <v>80544</v>
      </c>
      <c r="I225" s="58">
        <v>67871</v>
      </c>
    </row>
    <row r="226" spans="1:9" ht="15" customHeight="1" x14ac:dyDescent="0.2">
      <c r="A226" s="208" t="s">
        <v>406</v>
      </c>
      <c r="B226" s="209"/>
      <c r="C226" s="209"/>
      <c r="D226" s="181">
        <v>144637</v>
      </c>
      <c r="E226" s="58">
        <v>121524</v>
      </c>
      <c r="F226" s="58">
        <v>87151</v>
      </c>
      <c r="G226" s="58">
        <v>72372</v>
      </c>
      <c r="H226" s="58">
        <v>57486</v>
      </c>
      <c r="I226" s="58">
        <v>49152</v>
      </c>
    </row>
    <row r="227" spans="1:9" ht="15" customHeight="1" x14ac:dyDescent="0.2">
      <c r="A227" s="208" t="s">
        <v>407</v>
      </c>
      <c r="B227" s="209"/>
      <c r="C227" s="209"/>
      <c r="D227" s="181">
        <v>82932</v>
      </c>
      <c r="E227" s="58">
        <v>70612</v>
      </c>
      <c r="F227" s="58">
        <v>51590</v>
      </c>
      <c r="G227" s="58">
        <v>43326</v>
      </c>
      <c r="H227" s="58">
        <v>31342</v>
      </c>
      <c r="I227" s="58">
        <v>27286</v>
      </c>
    </row>
    <row r="228" spans="1:9" ht="15" customHeight="1" x14ac:dyDescent="0.2">
      <c r="A228" s="208" t="s">
        <v>408</v>
      </c>
      <c r="B228" s="209"/>
      <c r="C228" s="209"/>
      <c r="D228" s="181">
        <v>13647</v>
      </c>
      <c r="E228" s="58">
        <v>11642</v>
      </c>
      <c r="F228" s="58">
        <v>8996</v>
      </c>
      <c r="G228" s="58">
        <v>7494</v>
      </c>
      <c r="H228" s="58">
        <v>4651</v>
      </c>
      <c r="I228" s="58">
        <v>4148</v>
      </c>
    </row>
    <row r="229" spans="1:9" ht="15" customHeight="1" x14ac:dyDescent="0.2">
      <c r="A229" s="208" t="s">
        <v>409</v>
      </c>
      <c r="B229" s="209"/>
      <c r="C229" s="209"/>
      <c r="D229" s="181">
        <v>1360</v>
      </c>
      <c r="E229" s="58">
        <v>1142</v>
      </c>
      <c r="F229" s="58">
        <v>1006</v>
      </c>
      <c r="G229" s="58">
        <v>835</v>
      </c>
      <c r="H229" s="58">
        <v>354</v>
      </c>
      <c r="I229" s="58">
        <v>307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473</v>
      </c>
      <c r="E231" s="58">
        <v>405</v>
      </c>
      <c r="F231" s="58">
        <v>182</v>
      </c>
      <c r="G231" s="58">
        <v>138</v>
      </c>
      <c r="H231" s="58">
        <v>291</v>
      </c>
      <c r="I231" s="58">
        <v>267</v>
      </c>
    </row>
    <row r="232" spans="1:9" ht="15" customHeight="1" x14ac:dyDescent="0.2">
      <c r="A232" s="208" t="s">
        <v>412</v>
      </c>
      <c r="B232" s="209"/>
      <c r="C232" s="209"/>
      <c r="D232" s="181">
        <v>336518</v>
      </c>
      <c r="E232" s="58">
        <v>269556</v>
      </c>
      <c r="F232" s="58">
        <v>190237</v>
      </c>
      <c r="G232" s="58">
        <v>149181</v>
      </c>
      <c r="H232" s="58">
        <v>146281</v>
      </c>
      <c r="I232" s="58">
        <v>120375</v>
      </c>
    </row>
    <row r="233" spans="1:9" ht="15" customHeight="1" x14ac:dyDescent="0.2">
      <c r="A233" s="208" t="s">
        <v>413</v>
      </c>
      <c r="B233" s="209"/>
      <c r="C233" s="209"/>
      <c r="D233" s="181">
        <v>233554</v>
      </c>
      <c r="E233" s="58">
        <v>194340</v>
      </c>
      <c r="F233" s="58">
        <v>145093</v>
      </c>
      <c r="G233" s="58">
        <v>118317</v>
      </c>
      <c r="H233" s="58">
        <v>88461</v>
      </c>
      <c r="I233" s="58">
        <v>76023</v>
      </c>
    </row>
    <row r="234" spans="1:9" ht="15" customHeight="1" x14ac:dyDescent="0.2">
      <c r="A234" s="208" t="s">
        <v>414</v>
      </c>
      <c r="B234" s="209"/>
      <c r="C234" s="209"/>
      <c r="D234" s="181">
        <v>69954</v>
      </c>
      <c r="E234" s="58">
        <v>61118</v>
      </c>
      <c r="F234" s="58">
        <v>46053</v>
      </c>
      <c r="G234" s="58">
        <v>40052</v>
      </c>
      <c r="H234" s="58">
        <v>23901</v>
      </c>
      <c r="I234" s="58">
        <v>21066</v>
      </c>
    </row>
    <row r="235" spans="1:9" ht="15" customHeight="1" x14ac:dyDescent="0.2">
      <c r="A235" s="208" t="s">
        <v>415</v>
      </c>
      <c r="B235" s="209"/>
      <c r="C235" s="209"/>
      <c r="D235" s="181">
        <v>31020</v>
      </c>
      <c r="E235" s="58">
        <v>28433</v>
      </c>
      <c r="F235" s="58">
        <v>23185</v>
      </c>
      <c r="G235" s="58">
        <v>21223</v>
      </c>
      <c r="H235" s="58">
        <v>7835</v>
      </c>
      <c r="I235" s="58">
        <v>7210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628</v>
      </c>
      <c r="E238" s="58">
        <v>628</v>
      </c>
      <c r="F238" s="58">
        <v>277</v>
      </c>
      <c r="G238" s="58">
        <v>277</v>
      </c>
      <c r="H238" s="58">
        <v>351</v>
      </c>
      <c r="I238" s="58">
        <v>351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7423</v>
      </c>
      <c r="E240" s="58">
        <v>6756</v>
      </c>
      <c r="F240" s="58">
        <v>4118</v>
      </c>
      <c r="G240" s="58">
        <v>3679</v>
      </c>
      <c r="H240" s="58">
        <v>3305</v>
      </c>
      <c r="I240" s="58">
        <v>3077</v>
      </c>
    </row>
    <row r="241" spans="1:9" ht="15" customHeight="1" x14ac:dyDescent="0.2">
      <c r="A241" s="208" t="s">
        <v>421</v>
      </c>
      <c r="B241" s="209"/>
      <c r="C241" s="209"/>
      <c r="D241" s="181">
        <v>32750</v>
      </c>
      <c r="E241" s="58">
        <v>28498</v>
      </c>
      <c r="F241" s="58">
        <v>20057</v>
      </c>
      <c r="G241" s="58">
        <v>16881</v>
      </c>
      <c r="H241" s="58">
        <v>12693</v>
      </c>
      <c r="I241" s="58">
        <v>11617</v>
      </c>
    </row>
    <row r="242" spans="1:9" ht="15" customHeight="1" x14ac:dyDescent="0.2">
      <c r="A242" s="208" t="s">
        <v>422</v>
      </c>
      <c r="B242" s="209"/>
      <c r="C242" s="209"/>
      <c r="D242" s="181">
        <v>151106</v>
      </c>
      <c r="E242" s="58">
        <v>126616</v>
      </c>
      <c r="F242" s="58">
        <v>97809</v>
      </c>
      <c r="G242" s="58">
        <v>79255</v>
      </c>
      <c r="H242" s="58">
        <v>53297</v>
      </c>
      <c r="I242" s="58">
        <v>47361</v>
      </c>
    </row>
    <row r="243" spans="1:9" ht="15" customHeight="1" x14ac:dyDescent="0.2">
      <c r="A243" s="208" t="s">
        <v>423</v>
      </c>
      <c r="B243" s="209"/>
      <c r="C243" s="209"/>
      <c r="D243" s="181">
        <v>168770</v>
      </c>
      <c r="E243" s="58">
        <v>137479</v>
      </c>
      <c r="F243" s="58">
        <v>104490</v>
      </c>
      <c r="G243" s="58">
        <v>83889</v>
      </c>
      <c r="H243" s="58">
        <v>64280</v>
      </c>
      <c r="I243" s="58">
        <v>53590</v>
      </c>
    </row>
    <row r="244" spans="1:9" ht="15" customHeight="1" x14ac:dyDescent="0.2">
      <c r="A244" s="208" t="s">
        <v>424</v>
      </c>
      <c r="B244" s="209"/>
      <c r="C244" s="209"/>
      <c r="D244" s="181">
        <v>86692</v>
      </c>
      <c r="E244" s="58">
        <v>67761</v>
      </c>
      <c r="F244" s="58">
        <v>52066</v>
      </c>
      <c r="G244" s="58">
        <v>40768</v>
      </c>
      <c r="H244" s="58">
        <v>34626</v>
      </c>
      <c r="I244" s="58">
        <v>26993</v>
      </c>
    </row>
    <row r="245" spans="1:9" ht="15" customHeight="1" x14ac:dyDescent="0.2">
      <c r="A245" s="208" t="s">
        <v>425</v>
      </c>
      <c r="B245" s="209"/>
      <c r="C245" s="209"/>
      <c r="D245" s="181">
        <v>79227</v>
      </c>
      <c r="E245" s="58">
        <v>63435</v>
      </c>
      <c r="F245" s="58">
        <v>47509</v>
      </c>
      <c r="G245" s="58">
        <v>38325</v>
      </c>
      <c r="H245" s="58">
        <v>31718</v>
      </c>
      <c r="I245" s="58">
        <v>25110</v>
      </c>
    </row>
    <row r="246" spans="1:9" ht="15" customHeight="1" x14ac:dyDescent="0.2">
      <c r="A246" s="208" t="s">
        <v>426</v>
      </c>
      <c r="B246" s="209"/>
      <c r="C246" s="209"/>
      <c r="D246" s="181">
        <v>146179</v>
      </c>
      <c r="E246" s="58">
        <v>123935</v>
      </c>
      <c r="F246" s="58">
        <v>78978</v>
      </c>
      <c r="G246" s="58">
        <v>66391</v>
      </c>
      <c r="H246" s="58">
        <v>67201</v>
      </c>
      <c r="I246" s="58">
        <v>57544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21914</v>
      </c>
      <c r="E248" s="58">
        <v>18271</v>
      </c>
      <c r="F248" s="58">
        <v>4118</v>
      </c>
      <c r="G248" s="58">
        <v>3679</v>
      </c>
      <c r="H248" s="58">
        <v>8206</v>
      </c>
      <c r="I248" s="58">
        <v>7028</v>
      </c>
    </row>
    <row r="249" spans="1:9" ht="15" customHeight="1" x14ac:dyDescent="0.2">
      <c r="A249" s="208" t="s">
        <v>429</v>
      </c>
      <c r="B249" s="209"/>
      <c r="C249" s="209"/>
      <c r="D249" s="181">
        <v>1818</v>
      </c>
      <c r="E249" s="58">
        <v>1515</v>
      </c>
      <c r="F249" s="58">
        <v>20057</v>
      </c>
      <c r="G249" s="58">
        <v>16881</v>
      </c>
      <c r="H249" s="58">
        <v>232</v>
      </c>
      <c r="I249" s="58">
        <v>204</v>
      </c>
    </row>
    <row r="250" spans="1:9" ht="15" customHeight="1" x14ac:dyDescent="0.2">
      <c r="A250" s="208" t="s">
        <v>430</v>
      </c>
      <c r="B250" s="209"/>
      <c r="C250" s="209"/>
      <c r="D250" s="181">
        <v>239358</v>
      </c>
      <c r="E250" s="58">
        <v>191001</v>
      </c>
      <c r="F250" s="58">
        <v>97809</v>
      </c>
      <c r="G250" s="58">
        <v>79255</v>
      </c>
      <c r="H250" s="58">
        <v>96030</v>
      </c>
      <c r="I250" s="58">
        <v>76244</v>
      </c>
    </row>
    <row r="251" spans="1:9" ht="15" customHeight="1" x14ac:dyDescent="0.2">
      <c r="A251" s="208" t="s">
        <v>431</v>
      </c>
      <c r="B251" s="209"/>
      <c r="C251" s="209"/>
      <c r="D251" s="181">
        <v>63070</v>
      </c>
      <c r="E251" s="58">
        <v>38791</v>
      </c>
      <c r="F251" s="58">
        <v>104490</v>
      </c>
      <c r="G251" s="58">
        <v>83889</v>
      </c>
      <c r="H251" s="58">
        <v>11026</v>
      </c>
      <c r="I251" s="58">
        <v>7769</v>
      </c>
    </row>
    <row r="252" spans="1:9" ht="15" customHeight="1" x14ac:dyDescent="0.2">
      <c r="A252" s="208" t="s">
        <v>432</v>
      </c>
      <c r="B252" s="209"/>
      <c r="C252" s="209"/>
      <c r="D252" s="181">
        <v>3749</v>
      </c>
      <c r="E252" s="58">
        <v>1894</v>
      </c>
      <c r="F252" s="58">
        <v>52066</v>
      </c>
      <c r="G252" s="58">
        <v>40768</v>
      </c>
      <c r="H252" s="58">
        <v>918</v>
      </c>
      <c r="I252" s="58">
        <v>451</v>
      </c>
    </row>
    <row r="253" spans="1:9" ht="15" customHeight="1" x14ac:dyDescent="0.2">
      <c r="A253" s="208" t="s">
        <v>433</v>
      </c>
      <c r="B253" s="209"/>
      <c r="C253" s="209"/>
      <c r="D253" s="181">
        <v>112605</v>
      </c>
      <c r="E253" s="58">
        <v>97779</v>
      </c>
      <c r="F253" s="58">
        <v>47509</v>
      </c>
      <c r="G253" s="58">
        <v>38325</v>
      </c>
      <c r="H253" s="58">
        <v>46803</v>
      </c>
      <c r="I253" s="58">
        <v>40781</v>
      </c>
    </row>
    <row r="254" spans="1:9" ht="15" customHeight="1" x14ac:dyDescent="0.2">
      <c r="A254" s="208" t="s">
        <v>434</v>
      </c>
      <c r="B254" s="209"/>
      <c r="C254" s="209"/>
      <c r="D254" s="181">
        <v>38827</v>
      </c>
      <c r="E254" s="58">
        <v>34556</v>
      </c>
      <c r="F254" s="58">
        <v>78978</v>
      </c>
      <c r="G254" s="58">
        <v>66391</v>
      </c>
      <c r="H254" s="58">
        <v>8985</v>
      </c>
      <c r="I254" s="58">
        <v>7496</v>
      </c>
    </row>
    <row r="255" spans="1:9" ht="15" customHeight="1" x14ac:dyDescent="0.2">
      <c r="A255" s="208" t="s">
        <v>435</v>
      </c>
      <c r="B255" s="209"/>
      <c r="C255" s="209"/>
      <c r="D255" s="181">
        <v>129769</v>
      </c>
      <c r="E255" s="58">
        <v>116263</v>
      </c>
      <c r="F255" s="58">
        <v>0</v>
      </c>
      <c r="G255" s="58">
        <v>0</v>
      </c>
      <c r="H255" s="58">
        <v>57668</v>
      </c>
      <c r="I255" s="58">
        <v>52036</v>
      </c>
    </row>
    <row r="256" spans="1:9" x14ac:dyDescent="0.2">
      <c r="A256" s="208" t="s">
        <v>436</v>
      </c>
      <c r="B256" s="209"/>
      <c r="C256" s="209"/>
      <c r="D256" s="181">
        <v>61037</v>
      </c>
      <c r="E256" s="58">
        <v>54410</v>
      </c>
      <c r="F256" s="58">
        <v>0</v>
      </c>
      <c r="G256" s="58">
        <v>0</v>
      </c>
      <c r="H256" s="58">
        <v>37252</v>
      </c>
      <c r="I256" s="58">
        <v>33283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53842</v>
      </c>
      <c r="E259" s="78">
        <f>SUM(E260:E299)</f>
        <v>58534</v>
      </c>
      <c r="F259" s="83">
        <v>2273.2800000000002</v>
      </c>
      <c r="G259" s="83">
        <v>2471.39</v>
      </c>
      <c r="H259" s="84">
        <f>IF(D259&gt;0,E259/D259-1,"N/A")</f>
        <v>8.7143865383900954E-2</v>
      </c>
      <c r="I259" s="84">
        <f>IF(F259&gt;0,G259/F259-1,"N/A")</f>
        <v>8.7147205799549488E-2</v>
      </c>
    </row>
    <row r="260" spans="1:9" ht="15.75" customHeight="1" x14ac:dyDescent="0.2">
      <c r="A260" s="138" t="s">
        <v>212</v>
      </c>
      <c r="B260" s="106"/>
      <c r="C260" s="107"/>
      <c r="D260" s="58">
        <v>714</v>
      </c>
      <c r="E260" s="58">
        <v>688</v>
      </c>
      <c r="F260" s="81">
        <v>30.15</v>
      </c>
      <c r="G260" s="81">
        <v>29.05</v>
      </c>
      <c r="H260" s="62">
        <f>IF(D260&gt;0,E260/D260-1,"N/A")</f>
        <v>-3.6414565826330514E-2</v>
      </c>
      <c r="I260" s="62">
        <f>IF(F260&gt;0,G260/F260-1,"N/A")</f>
        <v>-3.6484245439469265E-2</v>
      </c>
    </row>
    <row r="261" spans="1:9" ht="15.75" customHeight="1" x14ac:dyDescent="0.2">
      <c r="A261" s="139" t="s">
        <v>290</v>
      </c>
      <c r="B261" s="108"/>
      <c r="C261" s="109"/>
      <c r="D261" s="60">
        <v>1525</v>
      </c>
      <c r="E261" s="60">
        <v>1564</v>
      </c>
      <c r="F261" s="82">
        <v>64.39</v>
      </c>
      <c r="G261" s="82">
        <v>66.03</v>
      </c>
      <c r="H261" s="63">
        <f>IF(D261&gt;0,E261/D261-1,"N/A")</f>
        <v>2.5573770491803316E-2</v>
      </c>
      <c r="I261" s="63">
        <f>IF(F261&gt;0,G261/F261-1,"N/A")</f>
        <v>2.5469793446187383E-2</v>
      </c>
    </row>
    <row r="262" spans="1:9" ht="15.75" customHeight="1" x14ac:dyDescent="0.2">
      <c r="A262" s="138" t="s">
        <v>213</v>
      </c>
      <c r="B262" s="106"/>
      <c r="C262" s="107"/>
      <c r="D262" s="58">
        <v>911</v>
      </c>
      <c r="E262" s="58">
        <v>932</v>
      </c>
      <c r="F262" s="81">
        <v>38.46</v>
      </c>
      <c r="G262" s="81">
        <v>39.35</v>
      </c>
      <c r="H262" s="62">
        <f t="shared" ref="H262:H299" si="9">IF(D262&gt;0,E262/D262-1,"N/A")</f>
        <v>2.3051591657519133E-2</v>
      </c>
      <c r="I262" s="62">
        <f t="shared" ref="I262:I299" si="10">IF(F262&gt;0,G262/F262-1,"N/A")</f>
        <v>2.3140925637025411E-2</v>
      </c>
    </row>
    <row r="263" spans="1:9" ht="15.75" customHeight="1" x14ac:dyDescent="0.2">
      <c r="A263" s="139" t="s">
        <v>214</v>
      </c>
      <c r="B263" s="108"/>
      <c r="C263" s="109"/>
      <c r="D263" s="60">
        <v>254</v>
      </c>
      <c r="E263" s="60">
        <v>213</v>
      </c>
      <c r="F263" s="82">
        <v>10.72</v>
      </c>
      <c r="G263" s="82">
        <v>8.99</v>
      </c>
      <c r="H263" s="63">
        <f t="shared" si="9"/>
        <v>-0.16141732283464572</v>
      </c>
      <c r="I263" s="63">
        <f t="shared" si="10"/>
        <v>-0.16138059701492535</v>
      </c>
    </row>
    <row r="264" spans="1:9" ht="15.75" customHeight="1" x14ac:dyDescent="0.2">
      <c r="A264" s="138" t="s">
        <v>211</v>
      </c>
      <c r="B264" s="106"/>
      <c r="C264" s="107"/>
      <c r="D264" s="58">
        <v>3486</v>
      </c>
      <c r="E264" s="58">
        <v>3879</v>
      </c>
      <c r="F264" s="81">
        <v>147.18</v>
      </c>
      <c r="G264" s="81">
        <v>163.78</v>
      </c>
      <c r="H264" s="62">
        <f t="shared" si="9"/>
        <v>0.11273666092943202</v>
      </c>
      <c r="I264" s="62">
        <f t="shared" si="10"/>
        <v>0.11278706345970924</v>
      </c>
    </row>
    <row r="265" spans="1:9" ht="15.75" customHeight="1" x14ac:dyDescent="0.2">
      <c r="A265" s="139" t="s">
        <v>291</v>
      </c>
      <c r="B265" s="108"/>
      <c r="C265" s="109"/>
      <c r="D265" s="60">
        <v>49</v>
      </c>
      <c r="E265" s="60">
        <v>52</v>
      </c>
      <c r="F265" s="82">
        <v>2.0699999999999998</v>
      </c>
      <c r="G265" s="82">
        <v>2.2000000000000002</v>
      </c>
      <c r="H265" s="63">
        <f t="shared" si="9"/>
        <v>6.1224489795918435E-2</v>
      </c>
      <c r="I265" s="63">
        <f t="shared" si="10"/>
        <v>6.2801932367150037E-2</v>
      </c>
    </row>
    <row r="266" spans="1:9" ht="15.75" customHeight="1" x14ac:dyDescent="0.2">
      <c r="A266" s="138" t="s">
        <v>236</v>
      </c>
      <c r="B266" s="106"/>
      <c r="C266" s="107"/>
      <c r="D266" s="58">
        <v>21850</v>
      </c>
      <c r="E266" s="58">
        <v>23005</v>
      </c>
      <c r="F266" s="81">
        <v>922.54</v>
      </c>
      <c r="G266" s="81">
        <v>971.3</v>
      </c>
      <c r="H266" s="62">
        <f t="shared" si="9"/>
        <v>5.2860411899313453E-2</v>
      </c>
      <c r="I266" s="62">
        <f t="shared" si="10"/>
        <v>5.2854076787998361E-2</v>
      </c>
    </row>
    <row r="267" spans="1:9" ht="15.75" customHeight="1" x14ac:dyDescent="0.2">
      <c r="A267" s="139" t="s">
        <v>292</v>
      </c>
      <c r="B267" s="108"/>
      <c r="C267" s="109"/>
      <c r="D267" s="60">
        <v>547</v>
      </c>
      <c r="E267" s="60">
        <v>757</v>
      </c>
      <c r="F267" s="82">
        <v>23.1</v>
      </c>
      <c r="G267" s="82">
        <v>31.96</v>
      </c>
      <c r="H267" s="63">
        <f t="shared" si="9"/>
        <v>0.38391224862888484</v>
      </c>
      <c r="I267" s="63">
        <f t="shared" si="10"/>
        <v>0.38354978354978342</v>
      </c>
    </row>
    <row r="268" spans="1:9" ht="15.75" x14ac:dyDescent="0.2">
      <c r="A268" s="138" t="s">
        <v>293</v>
      </c>
      <c r="B268" s="106"/>
      <c r="C268" s="107"/>
      <c r="D268" s="58">
        <v>254</v>
      </c>
      <c r="E268" s="58">
        <v>254</v>
      </c>
      <c r="F268" s="81">
        <v>10.72</v>
      </c>
      <c r="G268" s="81">
        <v>10.72</v>
      </c>
      <c r="H268" s="62">
        <f t="shared" si="9"/>
        <v>0</v>
      </c>
      <c r="I268" s="62">
        <f t="shared" si="10"/>
        <v>0</v>
      </c>
    </row>
    <row r="269" spans="1:9" ht="15.75" customHeight="1" x14ac:dyDescent="0.2">
      <c r="A269" s="139" t="s">
        <v>319</v>
      </c>
      <c r="B269" s="108"/>
      <c r="C269" s="109"/>
      <c r="D269" s="60">
        <v>150</v>
      </c>
      <c r="E269" s="60">
        <v>747</v>
      </c>
      <c r="F269" s="82">
        <v>6.33</v>
      </c>
      <c r="G269" s="82">
        <v>31.54</v>
      </c>
      <c r="H269" s="63">
        <f t="shared" si="9"/>
        <v>3.9800000000000004</v>
      </c>
      <c r="I269" s="63">
        <f t="shared" si="10"/>
        <v>3.9826224328593991</v>
      </c>
    </row>
    <row r="270" spans="1:9" ht="15.75" x14ac:dyDescent="0.2">
      <c r="A270" s="138" t="s">
        <v>294</v>
      </c>
      <c r="B270" s="106"/>
      <c r="C270" s="107"/>
      <c r="D270" s="58">
        <v>3772</v>
      </c>
      <c r="E270" s="58">
        <v>5037</v>
      </c>
      <c r="F270" s="81">
        <v>159.26</v>
      </c>
      <c r="G270" s="81">
        <v>212.67</v>
      </c>
      <c r="H270" s="62">
        <f t="shared" si="9"/>
        <v>0.33536585365853666</v>
      </c>
      <c r="I270" s="62">
        <f t="shared" si="10"/>
        <v>0.33536355644857463</v>
      </c>
    </row>
    <row r="271" spans="1:9" ht="15.75" x14ac:dyDescent="0.2">
      <c r="A271" s="139" t="s">
        <v>295</v>
      </c>
      <c r="B271" s="108"/>
      <c r="C271" s="109"/>
      <c r="D271" s="60">
        <v>677</v>
      </c>
      <c r="E271" s="60">
        <v>765</v>
      </c>
      <c r="F271" s="82">
        <v>28.58</v>
      </c>
      <c r="G271" s="82">
        <v>32.299999999999997</v>
      </c>
      <c r="H271" s="63">
        <f t="shared" si="9"/>
        <v>0.12998522895125553</v>
      </c>
      <c r="I271" s="63">
        <f t="shared" si="10"/>
        <v>0.13016095171448572</v>
      </c>
    </row>
    <row r="272" spans="1:9" ht="15.75" customHeight="1" x14ac:dyDescent="0.2">
      <c r="A272" s="138" t="s">
        <v>296</v>
      </c>
      <c r="B272" s="106"/>
      <c r="C272" s="107"/>
      <c r="D272" s="58">
        <v>686</v>
      </c>
      <c r="E272" s="58">
        <v>775</v>
      </c>
      <c r="F272" s="81">
        <v>28.96</v>
      </c>
      <c r="G272" s="81">
        <v>32.72</v>
      </c>
      <c r="H272" s="62">
        <f t="shared" si="9"/>
        <v>0.129737609329446</v>
      </c>
      <c r="I272" s="62">
        <f t="shared" si="10"/>
        <v>0.12983425414364635</v>
      </c>
    </row>
    <row r="273" spans="1:9" ht="15.75" customHeight="1" x14ac:dyDescent="0.2">
      <c r="A273" s="139" t="s">
        <v>297</v>
      </c>
      <c r="B273" s="108"/>
      <c r="C273" s="109"/>
      <c r="D273" s="60">
        <v>6</v>
      </c>
      <c r="E273" s="60">
        <v>31</v>
      </c>
      <c r="F273" s="82">
        <v>0.25</v>
      </c>
      <c r="G273" s="82">
        <v>1.31</v>
      </c>
      <c r="H273" s="63">
        <f t="shared" si="9"/>
        <v>4.166666666666667</v>
      </c>
      <c r="I273" s="63">
        <f t="shared" si="10"/>
        <v>4.24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51</v>
      </c>
      <c r="E275" s="60">
        <v>38</v>
      </c>
      <c r="F275" s="82">
        <v>2.15</v>
      </c>
      <c r="G275" s="82">
        <v>1.6</v>
      </c>
      <c r="H275" s="63">
        <f t="shared" si="9"/>
        <v>-0.25490196078431371</v>
      </c>
      <c r="I275" s="63">
        <f t="shared" si="10"/>
        <v>-0.25581395348837199</v>
      </c>
    </row>
    <row r="276" spans="1:9" ht="15.75" x14ac:dyDescent="0.2">
      <c r="A276" s="138" t="s">
        <v>299</v>
      </c>
      <c r="B276" s="106"/>
      <c r="C276" s="107"/>
      <c r="D276" s="58">
        <v>254</v>
      </c>
      <c r="E276" s="58">
        <v>292</v>
      </c>
      <c r="F276" s="81">
        <v>10.72</v>
      </c>
      <c r="G276" s="81">
        <v>12.33</v>
      </c>
      <c r="H276" s="62">
        <f t="shared" si="9"/>
        <v>0.14960629921259838</v>
      </c>
      <c r="I276" s="62">
        <f t="shared" si="10"/>
        <v>0.15018656716417911</v>
      </c>
    </row>
    <row r="277" spans="1:9" ht="15.75" x14ac:dyDescent="0.2">
      <c r="A277" s="139" t="s">
        <v>300</v>
      </c>
      <c r="B277" s="108"/>
      <c r="C277" s="109"/>
      <c r="D277" s="60">
        <v>427</v>
      </c>
      <c r="E277" s="60">
        <v>395</v>
      </c>
      <c r="F277" s="82">
        <v>18.03</v>
      </c>
      <c r="G277" s="82">
        <v>16.68</v>
      </c>
      <c r="H277" s="63">
        <f t="shared" si="9"/>
        <v>-7.4941451990632291E-2</v>
      </c>
      <c r="I277" s="63">
        <f t="shared" si="10"/>
        <v>-7.4875207986688896E-2</v>
      </c>
    </row>
    <row r="278" spans="1:9" ht="15.75" x14ac:dyDescent="0.2">
      <c r="A278" s="138" t="s">
        <v>301</v>
      </c>
      <c r="B278" s="106"/>
      <c r="C278" s="107"/>
      <c r="D278" s="58">
        <v>0</v>
      </c>
      <c r="E278" s="58">
        <v>0</v>
      </c>
      <c r="F278" s="81">
        <v>0</v>
      </c>
      <c r="G278" s="81">
        <v>0</v>
      </c>
      <c r="H278" s="62" t="str">
        <f t="shared" si="9"/>
        <v>N/A</v>
      </c>
      <c r="I278" s="62" t="str">
        <f t="shared" si="10"/>
        <v>N/A</v>
      </c>
    </row>
    <row r="279" spans="1:9" ht="15.75" x14ac:dyDescent="0.2">
      <c r="A279" s="139" t="s">
        <v>302</v>
      </c>
      <c r="B279" s="108"/>
      <c r="C279" s="109"/>
      <c r="D279" s="60">
        <v>479</v>
      </c>
      <c r="E279" s="60">
        <v>345</v>
      </c>
      <c r="F279" s="82">
        <v>20.22</v>
      </c>
      <c r="G279" s="82">
        <v>14.57</v>
      </c>
      <c r="H279" s="63">
        <f t="shared" si="9"/>
        <v>-0.27974947807933193</v>
      </c>
      <c r="I279" s="63">
        <f t="shared" si="10"/>
        <v>-0.27942631058358058</v>
      </c>
    </row>
    <row r="280" spans="1:9" ht="15.75" x14ac:dyDescent="0.2">
      <c r="A280" s="138" t="s">
        <v>303</v>
      </c>
      <c r="B280" s="106"/>
      <c r="C280" s="107"/>
      <c r="D280" s="58">
        <v>4</v>
      </c>
      <c r="E280" s="58">
        <v>5</v>
      </c>
      <c r="F280" s="81">
        <v>0.17</v>
      </c>
      <c r="G280" s="81">
        <v>0.21</v>
      </c>
      <c r="H280" s="62">
        <f t="shared" si="9"/>
        <v>0.25</v>
      </c>
      <c r="I280" s="62">
        <f t="shared" si="10"/>
        <v>0.23529411764705865</v>
      </c>
    </row>
    <row r="281" spans="1:9" ht="15.75" x14ac:dyDescent="0.2">
      <c r="A281" s="139" t="s">
        <v>304</v>
      </c>
      <c r="B281" s="108"/>
      <c r="C281" s="109"/>
      <c r="D281" s="60">
        <v>37</v>
      </c>
      <c r="E281" s="60">
        <v>38</v>
      </c>
      <c r="F281" s="82">
        <v>1.56</v>
      </c>
      <c r="G281" s="82">
        <v>1.6</v>
      </c>
      <c r="H281" s="63">
        <f t="shared" si="9"/>
        <v>2.7027027027026973E-2</v>
      </c>
      <c r="I281" s="63">
        <f t="shared" si="10"/>
        <v>2.5641025641025772E-2</v>
      </c>
    </row>
    <row r="282" spans="1:9" ht="15.75" x14ac:dyDescent="0.2">
      <c r="A282" s="138" t="s">
        <v>305</v>
      </c>
      <c r="B282" s="106"/>
      <c r="C282" s="107"/>
      <c r="D282" s="58">
        <v>9</v>
      </c>
      <c r="E282" s="58">
        <v>12</v>
      </c>
      <c r="F282" s="81">
        <v>0.38</v>
      </c>
      <c r="G282" s="81">
        <v>0.51</v>
      </c>
      <c r="H282" s="62">
        <f t="shared" si="9"/>
        <v>0.33333333333333326</v>
      </c>
      <c r="I282" s="62">
        <f t="shared" si="10"/>
        <v>0.34210526315789469</v>
      </c>
    </row>
    <row r="283" spans="1:9" ht="15.75" x14ac:dyDescent="0.2">
      <c r="A283" s="139" t="s">
        <v>306</v>
      </c>
      <c r="B283" s="108"/>
      <c r="C283" s="109"/>
      <c r="D283" s="60">
        <v>533</v>
      </c>
      <c r="E283" s="60">
        <v>488</v>
      </c>
      <c r="F283" s="82">
        <v>22.5</v>
      </c>
      <c r="G283" s="82">
        <v>20.6</v>
      </c>
      <c r="H283" s="63">
        <f t="shared" si="9"/>
        <v>-8.4427767354596672E-2</v>
      </c>
      <c r="I283" s="63">
        <f t="shared" si="10"/>
        <v>-8.4444444444444433E-2</v>
      </c>
    </row>
    <row r="284" spans="1:9" ht="15.75" x14ac:dyDescent="0.2">
      <c r="A284" s="138" t="s">
        <v>237</v>
      </c>
      <c r="B284" s="106"/>
      <c r="C284" s="107"/>
      <c r="D284" s="58">
        <v>5788</v>
      </c>
      <c r="E284" s="58">
        <v>5410</v>
      </c>
      <c r="F284" s="81">
        <v>244.38</v>
      </c>
      <c r="G284" s="81">
        <v>228.42</v>
      </c>
      <c r="H284" s="62">
        <f t="shared" si="9"/>
        <v>-6.5307532826537673E-2</v>
      </c>
      <c r="I284" s="62">
        <f t="shared" si="10"/>
        <v>-6.5308126687945056E-2</v>
      </c>
    </row>
    <row r="285" spans="1:9" ht="15.75" x14ac:dyDescent="0.2">
      <c r="A285" s="139" t="s">
        <v>321</v>
      </c>
      <c r="B285" s="108"/>
      <c r="C285" s="109"/>
      <c r="D285" s="60">
        <v>1330</v>
      </c>
      <c r="E285" s="60">
        <v>1133</v>
      </c>
      <c r="F285" s="82">
        <v>56.15</v>
      </c>
      <c r="G285" s="82">
        <v>47.84</v>
      </c>
      <c r="H285" s="63">
        <f t="shared" si="9"/>
        <v>-0.14812030075187965</v>
      </c>
      <c r="I285" s="63">
        <f t="shared" si="10"/>
        <v>-0.14799643811219942</v>
      </c>
    </row>
    <row r="286" spans="1:9" ht="15.75" x14ac:dyDescent="0.2">
      <c r="A286" s="138" t="s">
        <v>307</v>
      </c>
      <c r="B286" s="106"/>
      <c r="C286" s="107"/>
      <c r="D286" s="58">
        <v>139</v>
      </c>
      <c r="E286" s="58">
        <v>223</v>
      </c>
      <c r="F286" s="81">
        <v>5.87</v>
      </c>
      <c r="G286" s="81">
        <v>9.42</v>
      </c>
      <c r="H286" s="62">
        <f t="shared" si="9"/>
        <v>0.60431654676258995</v>
      </c>
      <c r="I286" s="62">
        <f t="shared" si="10"/>
        <v>0.60477001703577504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14</v>
      </c>
      <c r="E288" s="58">
        <v>9</v>
      </c>
      <c r="F288" s="81">
        <v>0.59</v>
      </c>
      <c r="G288" s="81">
        <v>0.38</v>
      </c>
      <c r="H288" s="62">
        <f t="shared" si="9"/>
        <v>-0.3571428571428571</v>
      </c>
      <c r="I288" s="62">
        <f t="shared" si="10"/>
        <v>-0.35593220338983045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274</v>
      </c>
      <c r="E290" s="58">
        <v>320</v>
      </c>
      <c r="F290" s="81">
        <v>11.57</v>
      </c>
      <c r="G290" s="81">
        <v>13.51</v>
      </c>
      <c r="H290" s="62">
        <f t="shared" si="9"/>
        <v>0.16788321167883202</v>
      </c>
      <c r="I290" s="62">
        <f t="shared" si="10"/>
        <v>0.16767502160760572</v>
      </c>
    </row>
    <row r="291" spans="1:9" ht="15.75" x14ac:dyDescent="0.2">
      <c r="A291" s="139" t="s">
        <v>216</v>
      </c>
      <c r="B291" s="108"/>
      <c r="C291" s="109"/>
      <c r="D291" s="60">
        <v>3988</v>
      </c>
      <c r="E291" s="60">
        <v>4273</v>
      </c>
      <c r="F291" s="82">
        <v>168.38</v>
      </c>
      <c r="G291" s="82">
        <v>180.41</v>
      </c>
      <c r="H291" s="63">
        <f t="shared" si="9"/>
        <v>7.1464393179538677E-2</v>
      </c>
      <c r="I291" s="63">
        <f t="shared" si="10"/>
        <v>7.1445539850338635E-2</v>
      </c>
    </row>
    <row r="292" spans="1:9" ht="15.75" x14ac:dyDescent="0.2">
      <c r="A292" s="138" t="s">
        <v>311</v>
      </c>
      <c r="B292" s="106"/>
      <c r="C292" s="107"/>
      <c r="D292" s="58">
        <v>3</v>
      </c>
      <c r="E292" s="58">
        <v>3</v>
      </c>
      <c r="F292" s="81">
        <v>0.13</v>
      </c>
      <c r="G292" s="81">
        <v>0.13</v>
      </c>
      <c r="H292" s="62">
        <f t="shared" si="9"/>
        <v>0</v>
      </c>
      <c r="I292" s="62">
        <f t="shared" si="10"/>
        <v>0</v>
      </c>
    </row>
    <row r="293" spans="1:9" ht="15.75" x14ac:dyDescent="0.2">
      <c r="A293" s="139" t="s">
        <v>312</v>
      </c>
      <c r="B293" s="108"/>
      <c r="C293" s="109"/>
      <c r="D293" s="60">
        <v>1</v>
      </c>
      <c r="E293" s="60">
        <v>0</v>
      </c>
      <c r="F293" s="82">
        <v>0.04</v>
      </c>
      <c r="G293" s="82">
        <v>0</v>
      </c>
      <c r="H293" s="63">
        <f t="shared" si="9"/>
        <v>-1</v>
      </c>
      <c r="I293" s="63">
        <f t="shared" si="10"/>
        <v>-1</v>
      </c>
    </row>
    <row r="294" spans="1:9" ht="15.75" x14ac:dyDescent="0.2">
      <c r="A294" s="138" t="s">
        <v>313</v>
      </c>
      <c r="B294" s="106"/>
      <c r="C294" s="107"/>
      <c r="D294" s="58">
        <v>60</v>
      </c>
      <c r="E294" s="58">
        <v>0</v>
      </c>
      <c r="F294" s="81">
        <v>2.5299999999999998</v>
      </c>
      <c r="G294" s="81">
        <v>0</v>
      </c>
      <c r="H294" s="62">
        <f t="shared" si="9"/>
        <v>-1</v>
      </c>
      <c r="I294" s="62">
        <f t="shared" si="10"/>
        <v>-1</v>
      </c>
    </row>
    <row r="295" spans="1:9" ht="15.75" x14ac:dyDescent="0.2">
      <c r="A295" s="139" t="s">
        <v>314</v>
      </c>
      <c r="B295" s="108"/>
      <c r="C295" s="109"/>
      <c r="D295" s="60">
        <v>2</v>
      </c>
      <c r="E295" s="60">
        <v>1</v>
      </c>
      <c r="F295" s="82">
        <v>0.08</v>
      </c>
      <c r="G295" s="82">
        <v>0.04</v>
      </c>
      <c r="H295" s="63">
        <f t="shared" si="9"/>
        <v>-0.5</v>
      </c>
      <c r="I295" s="63">
        <f t="shared" si="10"/>
        <v>-0.5</v>
      </c>
    </row>
    <row r="296" spans="1:9" ht="15.75" x14ac:dyDescent="0.2">
      <c r="A296" s="138" t="s">
        <v>315</v>
      </c>
      <c r="B296" s="106"/>
      <c r="C296" s="107"/>
      <c r="D296" s="58">
        <v>144</v>
      </c>
      <c r="E296" s="58">
        <v>175</v>
      </c>
      <c r="F296" s="81">
        <v>6.08</v>
      </c>
      <c r="G296" s="81">
        <v>7.39</v>
      </c>
      <c r="H296" s="62">
        <f t="shared" si="9"/>
        <v>0.21527777777777768</v>
      </c>
      <c r="I296" s="62">
        <f t="shared" si="10"/>
        <v>0.21546052631578938</v>
      </c>
    </row>
    <row r="297" spans="1:9" ht="15.75" x14ac:dyDescent="0.2">
      <c r="A297" s="139" t="s">
        <v>316</v>
      </c>
      <c r="B297" s="108"/>
      <c r="C297" s="109"/>
      <c r="D297" s="60">
        <v>212</v>
      </c>
      <c r="E297" s="60">
        <v>190</v>
      </c>
      <c r="F297" s="82">
        <v>8.9499999999999993</v>
      </c>
      <c r="G297" s="82">
        <v>8.02</v>
      </c>
      <c r="H297" s="63">
        <f t="shared" si="9"/>
        <v>-0.10377358490566035</v>
      </c>
      <c r="I297" s="63">
        <f t="shared" si="10"/>
        <v>-0.10391061452513961</v>
      </c>
    </row>
    <row r="298" spans="1:9" ht="15.75" x14ac:dyDescent="0.2">
      <c r="A298" s="138" t="s">
        <v>317</v>
      </c>
      <c r="B298" s="106"/>
      <c r="C298" s="107"/>
      <c r="D298" s="58">
        <v>1154</v>
      </c>
      <c r="E298" s="58">
        <v>1492</v>
      </c>
      <c r="F298" s="81">
        <v>48.72</v>
      </c>
      <c r="G298" s="81">
        <v>62.99</v>
      </c>
      <c r="H298" s="62">
        <f t="shared" si="9"/>
        <v>0.29289428076256496</v>
      </c>
      <c r="I298" s="62">
        <f t="shared" si="10"/>
        <v>0.29289819376026283</v>
      </c>
    </row>
    <row r="299" spans="1:9" ht="15.75" x14ac:dyDescent="0.2">
      <c r="A299" s="139" t="s">
        <v>318</v>
      </c>
      <c r="B299" s="108"/>
      <c r="C299" s="109"/>
      <c r="D299" s="60">
        <v>4058</v>
      </c>
      <c r="E299" s="60">
        <v>4993</v>
      </c>
      <c r="F299" s="82">
        <v>171.33</v>
      </c>
      <c r="G299" s="82">
        <v>210.81</v>
      </c>
      <c r="H299" s="63">
        <f t="shared" si="9"/>
        <v>0.23040906850665355</v>
      </c>
      <c r="I299" s="63">
        <f t="shared" si="10"/>
        <v>0.23043249868674476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347029</v>
      </c>
      <c r="C384" s="166">
        <f>B384/B$403</f>
        <v>0.33892463414824714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150875</v>
      </c>
      <c r="C385" s="166">
        <f>B385/B$403</f>
        <v>0.14735153020962738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423452</v>
      </c>
      <c r="C386" s="166">
        <f>B386/B$403</f>
        <v>0.41356288431037042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72872</v>
      </c>
      <c r="C387" s="166">
        <f>B387/B$403</f>
        <v>7.1170178687230939E-2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1347</v>
      </c>
      <c r="C388" s="166">
        <f>B388/B$403</f>
        <v>1.3155427419543867E-3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347064</v>
      </c>
      <c r="E389" s="166">
        <f>D389/D$403</f>
        <v>0.34503862328133855</v>
      </c>
      <c r="F389" s="165">
        <v>320418</v>
      </c>
      <c r="G389" s="166">
        <f>F389/F$403</f>
        <v>0.32050742157061818</v>
      </c>
      <c r="H389" s="165">
        <v>377110</v>
      </c>
      <c r="I389" s="166">
        <f t="shared" ref="I389:I396" si="11">H389/H$403</f>
        <v>0.45048338177304886</v>
      </c>
    </row>
    <row r="390" spans="1:9" ht="15.75" x14ac:dyDescent="0.25">
      <c r="A390" s="161" t="s">
        <v>345</v>
      </c>
      <c r="B390" s="167"/>
      <c r="C390" s="167"/>
      <c r="D390" s="165">
        <v>147098</v>
      </c>
      <c r="E390" s="166">
        <f t="shared" ref="E390:E397" si="12">D390/D$403</f>
        <v>0.14623957370236709</v>
      </c>
      <c r="F390" s="165">
        <v>182088</v>
      </c>
      <c r="G390" s="166">
        <f t="shared" ref="G390:G397" si="13">F390/F$403</f>
        <v>0.18213881672986762</v>
      </c>
      <c r="H390" s="165">
        <v>120221</v>
      </c>
      <c r="I390" s="166">
        <f t="shared" si="11"/>
        <v>0.14361210957051712</v>
      </c>
    </row>
    <row r="391" spans="1:9" ht="15.75" x14ac:dyDescent="0.25">
      <c r="A391" s="161" t="s">
        <v>346</v>
      </c>
      <c r="B391" s="167"/>
      <c r="C391" s="167"/>
      <c r="D391" s="165">
        <v>21177</v>
      </c>
      <c r="E391" s="166">
        <f t="shared" si="12"/>
        <v>2.1053416445465118E-2</v>
      </c>
      <c r="F391" s="165">
        <v>21246</v>
      </c>
      <c r="G391" s="166">
        <f t="shared" si="13"/>
        <v>2.1251929288271427E-2</v>
      </c>
      <c r="H391" s="165">
        <v>9272</v>
      </c>
      <c r="I391" s="166">
        <f t="shared" si="11"/>
        <v>1.1076030643047676E-2</v>
      </c>
    </row>
    <row r="392" spans="1:9" ht="15.75" x14ac:dyDescent="0.25">
      <c r="A392" s="161" t="s">
        <v>347</v>
      </c>
      <c r="B392" s="167"/>
      <c r="C392" s="167"/>
      <c r="D392" s="165">
        <v>41174</v>
      </c>
      <c r="E392" s="166">
        <f t="shared" si="12"/>
        <v>4.0933719069064588E-2</v>
      </c>
      <c r="F392" s="165">
        <v>48893</v>
      </c>
      <c r="G392" s="166">
        <f t="shared" si="13"/>
        <v>4.8906644953942147E-2</v>
      </c>
      <c r="H392" s="165">
        <v>31637</v>
      </c>
      <c r="I392" s="166">
        <f t="shared" si="11"/>
        <v>3.779253466933772E-2</v>
      </c>
    </row>
    <row r="393" spans="1:9" ht="15.75" x14ac:dyDescent="0.25">
      <c r="A393" s="161" t="s">
        <v>348</v>
      </c>
      <c r="B393" s="167"/>
      <c r="C393" s="167"/>
      <c r="D393" s="165">
        <v>29083</v>
      </c>
      <c r="E393" s="166">
        <f t="shared" si="12"/>
        <v>2.8913279051964967E-2</v>
      </c>
      <c r="F393" s="165">
        <v>26334</v>
      </c>
      <c r="G393" s="166">
        <f t="shared" si="13"/>
        <v>2.6341349236436967E-2</v>
      </c>
      <c r="H393" s="165">
        <v>8772</v>
      </c>
      <c r="I393" s="166">
        <f t="shared" si="11"/>
        <v>1.0478746850821206E-2</v>
      </c>
    </row>
    <row r="394" spans="1:9" ht="15.75" x14ac:dyDescent="0.25">
      <c r="A394" s="161" t="s">
        <v>349</v>
      </c>
      <c r="B394" s="167"/>
      <c r="C394" s="167"/>
      <c r="D394" s="165">
        <v>21918</v>
      </c>
      <c r="E394" s="166">
        <f t="shared" si="12"/>
        <v>2.1790092159026515E-2</v>
      </c>
      <c r="F394" s="165">
        <v>21426</v>
      </c>
      <c r="G394" s="166">
        <f t="shared" si="13"/>
        <v>2.1431979522286718E-2</v>
      </c>
      <c r="H394" s="165">
        <v>15331</v>
      </c>
      <c r="I394" s="166">
        <f t="shared" si="11"/>
        <v>1.831391563724805E-2</v>
      </c>
    </row>
    <row r="395" spans="1:9" ht="15.75" x14ac:dyDescent="0.25">
      <c r="A395" s="161" t="s">
        <v>350</v>
      </c>
      <c r="B395" s="167"/>
      <c r="C395" s="167"/>
      <c r="D395" s="165">
        <v>301282</v>
      </c>
      <c r="E395" s="166">
        <f t="shared" si="12"/>
        <v>0.299523795321463</v>
      </c>
      <c r="F395" s="165">
        <v>284756</v>
      </c>
      <c r="G395" s="166">
        <f t="shared" si="13"/>
        <v>0.28483546909587776</v>
      </c>
      <c r="H395" s="165">
        <v>205798</v>
      </c>
      <c r="I395" s="166">
        <f t="shared" si="11"/>
        <v>0.24583961974524651</v>
      </c>
    </row>
    <row r="396" spans="1:9" ht="15.75" x14ac:dyDescent="0.25">
      <c r="A396" s="161" t="s">
        <v>351</v>
      </c>
      <c r="B396" s="167"/>
      <c r="C396" s="167"/>
      <c r="D396" s="165">
        <v>25837</v>
      </c>
      <c r="E396" s="166">
        <f t="shared" si="12"/>
        <v>2.5686221877578613E-2</v>
      </c>
      <c r="F396" s="165">
        <v>23822</v>
      </c>
      <c r="G396" s="166">
        <f t="shared" si="13"/>
        <v>2.3828648192845803E-2</v>
      </c>
      <c r="H396" s="165">
        <v>12188</v>
      </c>
      <c r="I396" s="166">
        <f t="shared" si="11"/>
        <v>1.4559389719312454E-2</v>
      </c>
    </row>
    <row r="397" spans="1:9" ht="15.75" x14ac:dyDescent="0.25">
      <c r="A397" s="161" t="s">
        <v>352</v>
      </c>
      <c r="B397" s="167"/>
      <c r="C397" s="167"/>
      <c r="D397" s="165">
        <v>21282</v>
      </c>
      <c r="E397" s="166">
        <f t="shared" si="12"/>
        <v>2.1157803692326047E-2</v>
      </c>
      <c r="F397" s="165">
        <v>22392</v>
      </c>
      <c r="G397" s="166">
        <f t="shared" si="13"/>
        <v>2.2398249111502108E-2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12804</v>
      </c>
      <c r="I398" s="166">
        <f>H398/H$403</f>
        <v>1.5295243351335468E-2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17923</v>
      </c>
      <c r="I399" s="166">
        <f>H399/H$403</f>
        <v>2.1410234816150075E-2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851</v>
      </c>
      <c r="C401" s="166">
        <f>B401/B$403</f>
        <v>8.3112611240028435E-4</v>
      </c>
      <c r="D401" s="165">
        <v>769</v>
      </c>
      <c r="E401" s="166">
        <f>D401/D$403</f>
        <v>7.6451231272430832E-4</v>
      </c>
      <c r="F401" s="165">
        <v>898</v>
      </c>
      <c r="G401" s="166">
        <f>F401/F$403</f>
        <v>8.9825061192072586E-4</v>
      </c>
      <c r="H401" s="165">
        <v>485</v>
      </c>
      <c r="I401" s="166">
        <f>H401/H$403</f>
        <v>5.7936527845967674E-4</v>
      </c>
    </row>
    <row r="402" spans="1:9" x14ac:dyDescent="0.2">
      <c r="A402" s="163" t="s">
        <v>356</v>
      </c>
      <c r="B402" s="165">
        <v>27486</v>
      </c>
      <c r="C402" s="166">
        <f>B402/B$403</f>
        <v>2.6844103790169469E-2</v>
      </c>
      <c r="D402" s="165">
        <v>49186</v>
      </c>
      <c r="E402" s="166">
        <f>D402/D$403</f>
        <v>4.889896308668118E-2</v>
      </c>
      <c r="F402" s="165">
        <v>47448</v>
      </c>
      <c r="G402" s="166">
        <f>F402/F$403</f>
        <v>4.7461241686430511E-2</v>
      </c>
      <c r="H402" s="165">
        <v>25582</v>
      </c>
      <c r="I402" s="166">
        <f>H402/H$403</f>
        <v>3.0559427945475157E-2</v>
      </c>
    </row>
    <row r="403" spans="1:9" ht="15.75" x14ac:dyDescent="0.2">
      <c r="A403" s="140" t="s">
        <v>357</v>
      </c>
      <c r="B403" s="168">
        <f>SUM(B384:B388,B401:B402)</f>
        <v>1023912</v>
      </c>
      <c r="C403" s="169">
        <f>SUM(C384:C388,C401:C402)</f>
        <v>1</v>
      </c>
      <c r="D403" s="168">
        <f>SUM(D389:D397,D400:D402)</f>
        <v>1005870</v>
      </c>
      <c r="E403" s="169">
        <f>SUM(E389:E397,E400:E402)</f>
        <v>1</v>
      </c>
      <c r="F403" s="168">
        <f>SUM(F389:F397,F400:F402)</f>
        <v>999721</v>
      </c>
      <c r="G403" s="169">
        <f>SUM(G389:G397,G400:G402)</f>
        <v>1</v>
      </c>
      <c r="H403" s="168">
        <f>SUM(H389:H396,H398:H402)</f>
        <v>837123</v>
      </c>
      <c r="I403" s="169">
        <f>SUM(I389:I396,I398:I402)</f>
        <v>1</v>
      </c>
    </row>
    <row r="404" spans="1:9" x14ac:dyDescent="0.2">
      <c r="A404" s="163" t="s">
        <v>358</v>
      </c>
      <c r="B404" s="165">
        <v>1582953</v>
      </c>
      <c r="C404" s="170"/>
      <c r="D404" s="165">
        <v>1582953</v>
      </c>
      <c r="E404" s="170"/>
      <c r="F404" s="165">
        <v>1582953</v>
      </c>
      <c r="G404" s="170"/>
      <c r="H404" s="165">
        <v>1608517</v>
      </c>
      <c r="I404" s="170"/>
    </row>
    <row r="405" spans="1:9" ht="15.75" x14ac:dyDescent="0.2">
      <c r="A405" s="140" t="s">
        <v>359</v>
      </c>
      <c r="B405" s="171">
        <f>B403/B404</f>
        <v>0.64683664012766018</v>
      </c>
      <c r="C405" s="169"/>
      <c r="D405" s="171">
        <f>D403/D404</f>
        <v>0.63543895491527547</v>
      </c>
      <c r="E405" s="169"/>
      <c r="F405" s="171">
        <f>F403/F404</f>
        <v>0.63155444286722351</v>
      </c>
      <c r="G405" s="169"/>
      <c r="H405" s="171">
        <f>H403/H404</f>
        <v>0.52043155279055175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240532</v>
      </c>
      <c r="D429" s="177">
        <f t="shared" ref="D429:D434" si="14">C429/$B$58</f>
        <v>0.10161961382079474</v>
      </c>
      <c r="E429" s="172">
        <v>105937</v>
      </c>
      <c r="F429" s="177">
        <f>E429/$C$58</f>
        <v>9.1675500729080581E-2</v>
      </c>
      <c r="G429" s="172">
        <v>134595</v>
      </c>
      <c r="H429" s="177">
        <f>G429/$D$58</f>
        <v>0.11110524104376768</v>
      </c>
    </row>
    <row r="430" spans="1:8" x14ac:dyDescent="0.2">
      <c r="A430" s="258" t="s">
        <v>364</v>
      </c>
      <c r="B430" s="259"/>
      <c r="C430" s="165">
        <v>221570</v>
      </c>
      <c r="D430" s="178">
        <f t="shared" si="14"/>
        <v>9.360857530088923E-2</v>
      </c>
      <c r="E430" s="165">
        <v>95619</v>
      </c>
      <c r="F430" s="178">
        <f t="shared" ref="F430:F441" si="15">E430/$C$58</f>
        <v>8.2746535244663869E-2</v>
      </c>
      <c r="G430" s="165">
        <v>125951</v>
      </c>
      <c r="H430" s="178">
        <f t="shared" ref="H430:H441" si="16">G430/$D$58</f>
        <v>0.10396980730861907</v>
      </c>
    </row>
    <row r="431" spans="1:8" x14ac:dyDescent="0.2">
      <c r="A431" s="258" t="s">
        <v>365</v>
      </c>
      <c r="B431" s="259"/>
      <c r="C431" s="165">
        <v>18962</v>
      </c>
      <c r="D431" s="178">
        <f t="shared" si="14"/>
        <v>8.0110385199055004E-3</v>
      </c>
      <c r="E431" s="165">
        <v>10318</v>
      </c>
      <c r="F431" s="178">
        <f t="shared" si="15"/>
        <v>8.9289654844167139E-3</v>
      </c>
      <c r="G431" s="165">
        <v>8644</v>
      </c>
      <c r="H431" s="178">
        <f t="shared" si="16"/>
        <v>7.1354337351486148E-3</v>
      </c>
    </row>
    <row r="432" spans="1:8" ht="15.75" x14ac:dyDescent="0.25">
      <c r="A432" s="256" t="s">
        <v>366</v>
      </c>
      <c r="B432" s="257"/>
      <c r="C432" s="172">
        <v>5426</v>
      </c>
      <c r="D432" s="177">
        <f t="shared" si="14"/>
        <v>2.2923686852129124E-3</v>
      </c>
      <c r="E432" s="172">
        <v>3338</v>
      </c>
      <c r="F432" s="177">
        <f t="shared" si="15"/>
        <v>2.8886302371567154E-3</v>
      </c>
      <c r="G432" s="172">
        <v>2088</v>
      </c>
      <c r="H432" s="177">
        <f t="shared" si="16"/>
        <v>1.7235985237147511E-3</v>
      </c>
    </row>
    <row r="433" spans="1:8" x14ac:dyDescent="0.2">
      <c r="A433" s="258" t="s">
        <v>364</v>
      </c>
      <c r="B433" s="259"/>
      <c r="C433" s="165">
        <v>224</v>
      </c>
      <c r="D433" s="178">
        <f t="shared" si="14"/>
        <v>9.4635198210042825E-5</v>
      </c>
      <c r="E433" s="165">
        <v>142</v>
      </c>
      <c r="F433" s="178">
        <f t="shared" si="15"/>
        <v>1.228836110474097E-4</v>
      </c>
      <c r="G433" s="165">
        <v>82</v>
      </c>
      <c r="H433" s="178">
        <f t="shared" si="16"/>
        <v>6.7689214053931788E-5</v>
      </c>
    </row>
    <row r="434" spans="1:8" x14ac:dyDescent="0.2">
      <c r="A434" s="258" t="s">
        <v>365</v>
      </c>
      <c r="B434" s="259"/>
      <c r="C434" s="165">
        <v>5202</v>
      </c>
      <c r="D434" s="178">
        <f t="shared" si="14"/>
        <v>2.1977334870028693E-3</v>
      </c>
      <c r="E434" s="165">
        <v>3196</v>
      </c>
      <c r="F434" s="178">
        <f t="shared" si="15"/>
        <v>2.7657466261093058E-3</v>
      </c>
      <c r="G434" s="165">
        <v>2006</v>
      </c>
      <c r="H434" s="178">
        <f t="shared" si="16"/>
        <v>1.6559093096608192E-3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2451</v>
      </c>
      <c r="D436" s="177">
        <f t="shared" ref="D436:D441" si="17">C436/$B$58</f>
        <v>1.0354949589857811E-3</v>
      </c>
      <c r="E436" s="172">
        <v>1003</v>
      </c>
      <c r="F436" s="177">
        <f t="shared" si="15"/>
        <v>8.6797367521515448E-4</v>
      </c>
      <c r="G436" s="172">
        <v>1448</v>
      </c>
      <c r="H436" s="177">
        <f t="shared" si="16"/>
        <v>1.195292462806015E-3</v>
      </c>
    </row>
    <row r="437" spans="1:8" x14ac:dyDescent="0.2">
      <c r="A437" s="258" t="s">
        <v>364</v>
      </c>
      <c r="B437" s="259"/>
      <c r="C437" s="165">
        <v>2048</v>
      </c>
      <c r="D437" s="178">
        <f t="shared" si="17"/>
        <v>8.6523609792039154E-4</v>
      </c>
      <c r="E437" s="165">
        <v>811</v>
      </c>
      <c r="F437" s="178">
        <f t="shared" si="15"/>
        <v>7.0182118703837517E-4</v>
      </c>
      <c r="G437" s="165">
        <v>1237</v>
      </c>
      <c r="H437" s="178">
        <f t="shared" si="16"/>
        <v>1.0211165583501663E-3</v>
      </c>
    </row>
    <row r="438" spans="1:8" x14ac:dyDescent="0.2">
      <c r="A438" s="258" t="s">
        <v>365</v>
      </c>
      <c r="B438" s="259"/>
      <c r="C438" s="165">
        <v>403</v>
      </c>
      <c r="D438" s="178">
        <f t="shared" si="17"/>
        <v>1.7025886106538954E-4</v>
      </c>
      <c r="E438" s="165">
        <v>192</v>
      </c>
      <c r="F438" s="178">
        <f t="shared" si="15"/>
        <v>1.6615248817677933E-4</v>
      </c>
      <c r="G438" s="165">
        <v>211</v>
      </c>
      <c r="H438" s="178">
        <f t="shared" si="16"/>
        <v>1.7417590445584888E-4</v>
      </c>
    </row>
    <row r="439" spans="1:8" ht="15.75" x14ac:dyDescent="0.25">
      <c r="A439" s="256" t="s">
        <v>366</v>
      </c>
      <c r="B439" s="257"/>
      <c r="C439" s="172">
        <v>11</v>
      </c>
      <c r="D439" s="177">
        <f t="shared" si="17"/>
        <v>4.6472641978146026E-6</v>
      </c>
      <c r="E439" s="172">
        <v>9</v>
      </c>
      <c r="F439" s="177">
        <f t="shared" si="15"/>
        <v>7.7883978832865316E-6</v>
      </c>
      <c r="G439" s="172">
        <v>2</v>
      </c>
      <c r="H439" s="177">
        <f t="shared" si="16"/>
        <v>1.6509564403397999E-6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11</v>
      </c>
      <c r="D441" s="178">
        <f t="shared" si="17"/>
        <v>4.6472641978146026E-6</v>
      </c>
      <c r="E441" s="165">
        <v>9</v>
      </c>
      <c r="F441" s="178">
        <f t="shared" si="15"/>
        <v>7.7883978832865316E-6</v>
      </c>
      <c r="G441" s="165">
        <v>2</v>
      </c>
      <c r="H441" s="178">
        <f t="shared" si="16"/>
        <v>1.6509564403397999E-6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225</v>
      </c>
      <c r="D467" s="60">
        <v>232</v>
      </c>
      <c r="E467" s="60">
        <v>233</v>
      </c>
      <c r="F467" s="60">
        <v>233</v>
      </c>
      <c r="G467" s="60">
        <v>233</v>
      </c>
      <c r="H467" s="60">
        <v>234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1310</v>
      </c>
      <c r="D469" s="60">
        <v>1330</v>
      </c>
      <c r="E469" s="60">
        <v>1325</v>
      </c>
      <c r="F469" s="60">
        <v>1334</v>
      </c>
      <c r="G469" s="60">
        <v>1342</v>
      </c>
      <c r="H469" s="60">
        <v>1365</v>
      </c>
    </row>
    <row r="470" spans="1:8" x14ac:dyDescent="0.2">
      <c r="A470" s="138" t="s">
        <v>441</v>
      </c>
      <c r="B470" s="106"/>
      <c r="C470" s="58">
        <v>222</v>
      </c>
      <c r="D470" s="58">
        <v>228</v>
      </c>
      <c r="E470" s="58">
        <v>229</v>
      </c>
      <c r="F470" s="58">
        <v>233</v>
      </c>
      <c r="G470" s="58">
        <v>235</v>
      </c>
      <c r="H470" s="58">
        <v>244</v>
      </c>
    </row>
    <row r="471" spans="1:8" x14ac:dyDescent="0.2">
      <c r="A471" s="139" t="s">
        <v>442</v>
      </c>
      <c r="B471" s="108"/>
      <c r="C471" s="60">
        <v>12</v>
      </c>
      <c r="D471" s="60">
        <v>12</v>
      </c>
      <c r="E471" s="60">
        <v>12</v>
      </c>
      <c r="F471" s="60">
        <v>14</v>
      </c>
      <c r="G471" s="60">
        <v>14</v>
      </c>
      <c r="H471" s="60">
        <v>14</v>
      </c>
    </row>
    <row r="472" spans="1:8" x14ac:dyDescent="0.2">
      <c r="A472" s="138" t="s">
        <v>443</v>
      </c>
      <c r="B472" s="106"/>
      <c r="C472" s="58">
        <v>1076</v>
      </c>
      <c r="D472" s="58">
        <v>1090</v>
      </c>
      <c r="E472" s="58">
        <v>1084</v>
      </c>
      <c r="F472" s="58">
        <v>1087</v>
      </c>
      <c r="G472" s="58">
        <v>1093</v>
      </c>
      <c r="H472" s="58">
        <v>1107</v>
      </c>
    </row>
    <row r="473" spans="1:8" x14ac:dyDescent="0.2">
      <c r="A473" s="139" t="s">
        <v>444</v>
      </c>
      <c r="B473" s="108"/>
      <c r="C473" s="60">
        <v>4068096</v>
      </c>
      <c r="D473" s="60">
        <v>3870693</v>
      </c>
      <c r="E473" s="60">
        <v>4122108</v>
      </c>
      <c r="F473" s="60">
        <v>3889160</v>
      </c>
      <c r="G473" s="60">
        <v>3939998</v>
      </c>
      <c r="H473" s="60">
        <v>3995793</v>
      </c>
    </row>
    <row r="474" spans="1:8" x14ac:dyDescent="0.2">
      <c r="A474" s="138" t="s">
        <v>445</v>
      </c>
      <c r="B474" s="106"/>
      <c r="C474" s="58">
        <v>0</v>
      </c>
      <c r="D474" s="58">
        <v>26641</v>
      </c>
      <c r="E474" s="58">
        <v>26716</v>
      </c>
      <c r="F474" s="58">
        <v>26934</v>
      </c>
      <c r="G474" s="58">
        <v>27362</v>
      </c>
      <c r="H474" s="58">
        <v>27365</v>
      </c>
    </row>
    <row r="475" spans="1:8" x14ac:dyDescent="0.2">
      <c r="A475" s="139" t="s">
        <v>446</v>
      </c>
      <c r="B475" s="108"/>
      <c r="C475" s="60">
        <v>18159</v>
      </c>
      <c r="D475" s="60">
        <v>18945</v>
      </c>
      <c r="E475" s="60">
        <v>19162</v>
      </c>
      <c r="F475" s="60">
        <v>19426</v>
      </c>
      <c r="G475" s="60">
        <v>19627</v>
      </c>
      <c r="H475" s="60">
        <v>19770</v>
      </c>
    </row>
    <row r="476" spans="1:8" x14ac:dyDescent="0.2">
      <c r="A476" s="138" t="s">
        <v>447</v>
      </c>
      <c r="B476" s="106"/>
      <c r="C476" s="58">
        <v>5054730</v>
      </c>
      <c r="D476" s="58">
        <v>5016459</v>
      </c>
      <c r="E476" s="58">
        <v>5187404</v>
      </c>
      <c r="F476" s="58">
        <v>5311823</v>
      </c>
      <c r="G476" s="58">
        <v>5285342</v>
      </c>
      <c r="H476" s="58">
        <v>5654182</v>
      </c>
    </row>
    <row r="477" spans="1:8" x14ac:dyDescent="0.2">
      <c r="A477" s="139" t="s">
        <v>448</v>
      </c>
      <c r="B477" s="108"/>
      <c r="C477" s="60">
        <v>2219871</v>
      </c>
      <c r="D477" s="60">
        <v>0</v>
      </c>
      <c r="E477" s="60">
        <v>2251934</v>
      </c>
      <c r="F477" s="60">
        <v>2269710</v>
      </c>
      <c r="G477" s="60">
        <v>2292372</v>
      </c>
      <c r="H477" s="60">
        <v>2305980</v>
      </c>
    </row>
    <row r="478" spans="1:8" x14ac:dyDescent="0.2">
      <c r="A478" s="138" t="s">
        <v>449</v>
      </c>
      <c r="B478" s="106"/>
      <c r="C478" s="58">
        <v>2219871</v>
      </c>
      <c r="D478" s="58">
        <v>0</v>
      </c>
      <c r="E478" s="58">
        <v>2251934</v>
      </c>
      <c r="F478" s="58">
        <v>2269710</v>
      </c>
      <c r="G478" s="58">
        <v>2292372</v>
      </c>
      <c r="H478" s="58">
        <v>2305980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581776</v>
      </c>
      <c r="D481" s="60">
        <v>0</v>
      </c>
      <c r="E481" s="60">
        <v>578362</v>
      </c>
      <c r="F481" s="60">
        <v>585067</v>
      </c>
      <c r="G481" s="60">
        <v>589900</v>
      </c>
      <c r="H481" s="60">
        <v>594409</v>
      </c>
    </row>
    <row r="482" spans="1:8" x14ac:dyDescent="0.2">
      <c r="A482" s="138" t="s">
        <v>453</v>
      </c>
      <c r="B482" s="106"/>
      <c r="C482" s="58">
        <v>564050</v>
      </c>
      <c r="D482" s="58">
        <v>0</v>
      </c>
      <c r="E482" s="58">
        <v>578362</v>
      </c>
      <c r="F482" s="58">
        <v>585067</v>
      </c>
      <c r="G482" s="58">
        <v>589900</v>
      </c>
      <c r="H482" s="58">
        <v>594409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17726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3.1111111111111089E-2</v>
      </c>
      <c r="D487" s="186">
        <f t="shared" ref="D487:G488" si="18">IF(D467&gt;0,E467/D467-1,0)</f>
        <v>4.3103448275862988E-3</v>
      </c>
      <c r="E487" s="186">
        <f t="shared" si="18"/>
        <v>0</v>
      </c>
      <c r="F487" s="186">
        <f t="shared" si="18"/>
        <v>0</v>
      </c>
      <c r="G487" s="186">
        <f t="shared" si="18"/>
        <v>4.2918454935623185E-3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1.5267175572519109E-2</v>
      </c>
      <c r="D489" s="186">
        <f t="shared" si="19"/>
        <v>-3.7593984962406291E-3</v>
      </c>
      <c r="E489" s="186">
        <f t="shared" si="19"/>
        <v>6.7924528301885889E-3</v>
      </c>
      <c r="F489" s="186">
        <f t="shared" si="19"/>
        <v>5.9970014992503096E-3</v>
      </c>
      <c r="G489" s="186">
        <f t="shared" si="19"/>
        <v>1.7138599105812169E-2</v>
      </c>
    </row>
    <row r="490" spans="1:8" x14ac:dyDescent="0.2">
      <c r="A490" s="138" t="s">
        <v>441</v>
      </c>
      <c r="B490" s="106"/>
      <c r="C490" s="187">
        <f t="shared" si="19"/>
        <v>2.7027027027026973E-2</v>
      </c>
      <c r="D490" s="187">
        <f t="shared" si="19"/>
        <v>4.3859649122806044E-3</v>
      </c>
      <c r="E490" s="187">
        <f t="shared" si="19"/>
        <v>1.7467248908296984E-2</v>
      </c>
      <c r="F490" s="187">
        <f t="shared" si="19"/>
        <v>8.5836909871244149E-3</v>
      </c>
      <c r="G490" s="187">
        <f t="shared" si="19"/>
        <v>3.8297872340425476E-2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0.16666666666666674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1.3011152416356975E-2</v>
      </c>
      <c r="D492" s="187">
        <f t="shared" si="19"/>
        <v>-5.5045871559632475E-3</v>
      </c>
      <c r="E492" s="187">
        <f t="shared" si="19"/>
        <v>2.7675276752767708E-3</v>
      </c>
      <c r="F492" s="187">
        <f t="shared" si="19"/>
        <v>5.5197792088317321E-3</v>
      </c>
      <c r="G492" s="187">
        <f t="shared" si="19"/>
        <v>1.2808783165599191E-2</v>
      </c>
    </row>
    <row r="493" spans="1:8" x14ac:dyDescent="0.2">
      <c r="A493" s="139" t="s">
        <v>444</v>
      </c>
      <c r="B493" s="108"/>
      <c r="C493" s="186">
        <f t="shared" si="19"/>
        <v>-4.8524666084576173E-2</v>
      </c>
      <c r="D493" s="186">
        <f t="shared" si="19"/>
        <v>6.4953485073603101E-2</v>
      </c>
      <c r="E493" s="186">
        <f t="shared" si="19"/>
        <v>-5.6511862377210842E-2</v>
      </c>
      <c r="F493" s="186">
        <f t="shared" si="19"/>
        <v>1.3071717285994877E-2</v>
      </c>
      <c r="G493" s="186">
        <f t="shared" si="19"/>
        <v>1.4161174701103896E-2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2.815209639277727E-3</v>
      </c>
      <c r="E494" s="187">
        <f t="shared" si="19"/>
        <v>8.1599041772719705E-3</v>
      </c>
      <c r="F494" s="187">
        <f t="shared" si="19"/>
        <v>1.5890695774857022E-2</v>
      </c>
      <c r="G494" s="187">
        <f t="shared" si="19"/>
        <v>1.096411081060733E-4</v>
      </c>
    </row>
    <row r="495" spans="1:8" x14ac:dyDescent="0.2">
      <c r="A495" s="139" t="s">
        <v>446</v>
      </c>
      <c r="B495" s="108"/>
      <c r="C495" s="186">
        <f t="shared" si="19"/>
        <v>4.3284321823888972E-2</v>
      </c>
      <c r="D495" s="186">
        <f t="shared" si="19"/>
        <v>1.1454209553972028E-2</v>
      </c>
      <c r="E495" s="186">
        <f t="shared" si="19"/>
        <v>1.3777267508610747E-2</v>
      </c>
      <c r="F495" s="186">
        <f t="shared" si="19"/>
        <v>1.0346957685576141E-2</v>
      </c>
      <c r="G495" s="186">
        <f t="shared" si="19"/>
        <v>7.2858816935854609E-3</v>
      </c>
    </row>
    <row r="496" spans="1:8" x14ac:dyDescent="0.2">
      <c r="A496" s="138" t="s">
        <v>447</v>
      </c>
      <c r="B496" s="106"/>
      <c r="C496" s="187">
        <f t="shared" si="19"/>
        <v>-7.5713242843831186E-3</v>
      </c>
      <c r="D496" s="187">
        <f t="shared" si="19"/>
        <v>3.4076825904487684E-2</v>
      </c>
      <c r="E496" s="187">
        <f t="shared" si="19"/>
        <v>2.3984829405999664E-2</v>
      </c>
      <c r="F496" s="187">
        <f t="shared" si="19"/>
        <v>-4.9852941259526107E-3</v>
      </c>
      <c r="G496" s="187">
        <f t="shared" si="19"/>
        <v>6.9785455699933996E-2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7.8936594056486786E-3</v>
      </c>
      <c r="F497" s="186">
        <f t="shared" si="19"/>
        <v>9.9845354692891242E-3</v>
      </c>
      <c r="G497" s="186">
        <f t="shared" si="19"/>
        <v>5.9362093063428656E-3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7.8936594056486786E-3</v>
      </c>
      <c r="F498" s="187">
        <f t="shared" si="19"/>
        <v>9.9845354692891242E-3</v>
      </c>
      <c r="G498" s="187">
        <f t="shared" si="19"/>
        <v>5.9362093063428656E-3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1.1593085299518302E-2</v>
      </c>
      <c r="F501" s="186">
        <f t="shared" si="19"/>
        <v>8.2605923765997069E-3</v>
      </c>
      <c r="G501" s="186">
        <f t="shared" si="19"/>
        <v>7.6436684183760484E-3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1.1593085299518302E-2</v>
      </c>
      <c r="F502" s="187">
        <f t="shared" si="19"/>
        <v>8.2605923765997069E-3</v>
      </c>
      <c r="G502" s="187">
        <f t="shared" si="19"/>
        <v>7.6436684183760484E-3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150002292</v>
      </c>
      <c r="D508" s="205">
        <v>153141187</v>
      </c>
      <c r="E508" s="205">
        <v>157035242</v>
      </c>
      <c r="F508" s="205">
        <v>156077505</v>
      </c>
      <c r="G508" s="205">
        <v>155126868</v>
      </c>
      <c r="H508" s="205">
        <v>153972203</v>
      </c>
    </row>
    <row r="509" spans="1:9" x14ac:dyDescent="0.2">
      <c r="A509" s="208" t="s">
        <v>458</v>
      </c>
      <c r="B509" s="273"/>
      <c r="C509" s="206">
        <v>88337609</v>
      </c>
      <c r="D509" s="206">
        <v>89225256</v>
      </c>
      <c r="E509" s="206">
        <v>91117430</v>
      </c>
      <c r="F509" s="206">
        <v>91507318</v>
      </c>
      <c r="G509" s="206">
        <v>91986282</v>
      </c>
      <c r="H509" s="206">
        <v>91208333</v>
      </c>
    </row>
    <row r="510" spans="1:9" x14ac:dyDescent="0.2">
      <c r="A510" s="208" t="s">
        <v>459</v>
      </c>
      <c r="B510" s="273"/>
      <c r="C510" s="206">
        <v>12207899</v>
      </c>
      <c r="D510" s="206">
        <v>12687935</v>
      </c>
      <c r="E510" s="206">
        <v>12759555</v>
      </c>
      <c r="F510" s="206">
        <v>12670665</v>
      </c>
      <c r="G510" s="206">
        <v>13059898</v>
      </c>
      <c r="H510" s="206">
        <v>12229685</v>
      </c>
    </row>
    <row r="511" spans="1:9" x14ac:dyDescent="0.2">
      <c r="A511" s="208" t="s">
        <v>460</v>
      </c>
      <c r="B511" s="273"/>
      <c r="C511" s="206">
        <v>49456784</v>
      </c>
      <c r="D511" s="206">
        <v>51227996</v>
      </c>
      <c r="E511" s="206">
        <v>53158257</v>
      </c>
      <c r="F511" s="206">
        <v>51899522</v>
      </c>
      <c r="G511" s="206">
        <v>50080688</v>
      </c>
      <c r="H511" s="206">
        <v>50534185</v>
      </c>
    </row>
    <row r="512" spans="1:9" ht="15.75" x14ac:dyDescent="0.25">
      <c r="A512" s="276" t="s">
        <v>461</v>
      </c>
      <c r="B512" s="257"/>
      <c r="C512" s="205">
        <v>149920960</v>
      </c>
      <c r="D512" s="205">
        <v>153047453</v>
      </c>
      <c r="E512" s="205">
        <v>156941309</v>
      </c>
      <c r="F512" s="205">
        <v>155980446</v>
      </c>
      <c r="G512" s="205">
        <v>155031817</v>
      </c>
      <c r="H512" s="205">
        <v>153887956</v>
      </c>
    </row>
    <row r="513" spans="1:8" x14ac:dyDescent="0.2">
      <c r="A513" s="208" t="s">
        <v>458</v>
      </c>
      <c r="B513" s="273"/>
      <c r="C513" s="206">
        <v>88292995</v>
      </c>
      <c r="D513" s="206">
        <v>89170134</v>
      </c>
      <c r="E513" s="206">
        <v>91062657</v>
      </c>
      <c r="F513" s="206">
        <v>91449416</v>
      </c>
      <c r="G513" s="206">
        <v>91931316</v>
      </c>
      <c r="H513" s="206">
        <v>91162432</v>
      </c>
    </row>
    <row r="514" spans="1:8" x14ac:dyDescent="0.2">
      <c r="A514" s="208" t="s">
        <v>459</v>
      </c>
      <c r="B514" s="273"/>
      <c r="C514" s="206">
        <v>12171181</v>
      </c>
      <c r="D514" s="206">
        <v>12649323</v>
      </c>
      <c r="E514" s="206">
        <v>12720395</v>
      </c>
      <c r="F514" s="206">
        <v>12631508</v>
      </c>
      <c r="G514" s="206">
        <v>13019813</v>
      </c>
      <c r="H514" s="206">
        <v>12191339</v>
      </c>
    </row>
    <row r="515" spans="1:8" x14ac:dyDescent="0.2">
      <c r="A515" s="208" t="s">
        <v>460</v>
      </c>
      <c r="B515" s="273"/>
      <c r="C515" s="206">
        <v>49456784</v>
      </c>
      <c r="D515" s="206">
        <v>51227996</v>
      </c>
      <c r="E515" s="206">
        <v>53158257</v>
      </c>
      <c r="F515" s="206">
        <v>51899522</v>
      </c>
      <c r="G515" s="206">
        <v>50080688</v>
      </c>
      <c r="H515" s="206">
        <v>50534185</v>
      </c>
    </row>
    <row r="516" spans="1:8" ht="15.75" x14ac:dyDescent="0.25">
      <c r="A516" s="276" t="s">
        <v>462</v>
      </c>
      <c r="B516" s="257"/>
      <c r="C516" s="205">
        <v>81332</v>
      </c>
      <c r="D516" s="205">
        <v>93734</v>
      </c>
      <c r="E516" s="205">
        <v>93933</v>
      </c>
      <c r="F516" s="205">
        <v>97059</v>
      </c>
      <c r="G516" s="205">
        <v>95051</v>
      </c>
      <c r="H516" s="205">
        <v>84247</v>
      </c>
    </row>
    <row r="517" spans="1:8" x14ac:dyDescent="0.2">
      <c r="A517" s="208" t="s">
        <v>458</v>
      </c>
      <c r="B517" s="273"/>
      <c r="C517" s="206">
        <v>44614</v>
      </c>
      <c r="D517" s="206">
        <v>55122</v>
      </c>
      <c r="E517" s="206">
        <v>54773</v>
      </c>
      <c r="F517" s="206">
        <v>57902</v>
      </c>
      <c r="G517" s="206">
        <v>54966</v>
      </c>
      <c r="H517" s="206">
        <v>45901</v>
      </c>
    </row>
    <row r="518" spans="1:8" x14ac:dyDescent="0.2">
      <c r="A518" s="208" t="s">
        <v>459</v>
      </c>
      <c r="B518" s="273"/>
      <c r="C518" s="206">
        <v>36718</v>
      </c>
      <c r="D518" s="206">
        <v>38612</v>
      </c>
      <c r="E518" s="206">
        <v>39160</v>
      </c>
      <c r="F518" s="206">
        <v>39157</v>
      </c>
      <c r="G518" s="206">
        <v>40085</v>
      </c>
      <c r="H518" s="206">
        <v>38346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62031</v>
      </c>
      <c r="D521" s="200">
        <v>62531</v>
      </c>
      <c r="E521" s="200">
        <v>80748</v>
      </c>
      <c r="F521" s="200">
        <v>64763</v>
      </c>
      <c r="G521" s="200">
        <v>65530</v>
      </c>
      <c r="H521" s="200">
        <v>66448</v>
      </c>
    </row>
    <row r="522" spans="1:8" x14ac:dyDescent="0.2">
      <c r="A522" s="208" t="s">
        <v>458</v>
      </c>
      <c r="B522" s="273"/>
      <c r="C522" s="201">
        <v>34073</v>
      </c>
      <c r="D522" s="201">
        <v>34193</v>
      </c>
      <c r="E522" s="201">
        <v>41317</v>
      </c>
      <c r="F522" s="201">
        <v>35439</v>
      </c>
      <c r="G522" s="201">
        <v>35612</v>
      </c>
      <c r="H522" s="201">
        <v>35961</v>
      </c>
    </row>
    <row r="523" spans="1:8" x14ac:dyDescent="0.2">
      <c r="A523" s="208" t="s">
        <v>459</v>
      </c>
      <c r="B523" s="273"/>
      <c r="C523" s="201">
        <v>13105</v>
      </c>
      <c r="D523" s="201">
        <v>13142</v>
      </c>
      <c r="E523" s="201">
        <v>17933</v>
      </c>
      <c r="F523" s="201">
        <v>13606</v>
      </c>
      <c r="G523" s="201">
        <v>13881</v>
      </c>
      <c r="H523" s="201">
        <v>14336</v>
      </c>
    </row>
    <row r="524" spans="1:8" x14ac:dyDescent="0.2">
      <c r="A524" s="208" t="s">
        <v>460</v>
      </c>
      <c r="B524" s="273"/>
      <c r="C524" s="201">
        <v>14853</v>
      </c>
      <c r="D524" s="201">
        <v>15196</v>
      </c>
      <c r="E524" s="201">
        <v>21498</v>
      </c>
      <c r="F524" s="201">
        <v>15718</v>
      </c>
      <c r="G524" s="201">
        <v>16037</v>
      </c>
      <c r="H524" s="201">
        <v>16151</v>
      </c>
    </row>
    <row r="525" spans="1:8" ht="15.75" x14ac:dyDescent="0.25">
      <c r="A525" s="276" t="s">
        <v>461</v>
      </c>
      <c r="B525" s="257"/>
      <c r="C525" s="200">
        <v>32823</v>
      </c>
      <c r="D525" s="200">
        <v>33095</v>
      </c>
      <c r="E525" s="200">
        <v>38944</v>
      </c>
      <c r="F525" s="200">
        <v>34423</v>
      </c>
      <c r="G525" s="200">
        <v>34634</v>
      </c>
      <c r="H525" s="200">
        <v>35295</v>
      </c>
    </row>
    <row r="526" spans="1:8" x14ac:dyDescent="0.2">
      <c r="A526" s="208" t="s">
        <v>458</v>
      </c>
      <c r="B526" s="273"/>
      <c r="C526" s="201">
        <v>23061</v>
      </c>
      <c r="D526" s="201">
        <v>23253</v>
      </c>
      <c r="E526" s="201">
        <v>26575</v>
      </c>
      <c r="F526" s="201">
        <v>24159</v>
      </c>
      <c r="G526" s="201">
        <v>24228</v>
      </c>
      <c r="H526" s="201">
        <v>24497</v>
      </c>
    </row>
    <row r="527" spans="1:8" x14ac:dyDescent="0.2">
      <c r="A527" s="208" t="s">
        <v>459</v>
      </c>
      <c r="B527" s="273"/>
      <c r="C527" s="201">
        <v>6824</v>
      </c>
      <c r="D527" s="201">
        <v>6843</v>
      </c>
      <c r="E527" s="201">
        <v>8791</v>
      </c>
      <c r="F527" s="201">
        <v>7092</v>
      </c>
      <c r="G527" s="201">
        <v>7194</v>
      </c>
      <c r="H527" s="201">
        <v>7555</v>
      </c>
    </row>
    <row r="528" spans="1:8" x14ac:dyDescent="0.2">
      <c r="A528" s="208" t="s">
        <v>460</v>
      </c>
      <c r="B528" s="273"/>
      <c r="C528" s="201">
        <v>2938</v>
      </c>
      <c r="D528" s="201">
        <v>2999</v>
      </c>
      <c r="E528" s="201">
        <v>3578</v>
      </c>
      <c r="F528" s="201">
        <v>3172</v>
      </c>
      <c r="G528" s="201">
        <v>3212</v>
      </c>
      <c r="H528" s="201">
        <v>3243</v>
      </c>
    </row>
    <row r="529" spans="1:8" ht="15.75" x14ac:dyDescent="0.25">
      <c r="A529" s="276" t="s">
        <v>462</v>
      </c>
      <c r="B529" s="257"/>
      <c r="C529" s="200">
        <v>29208</v>
      </c>
      <c r="D529" s="200">
        <v>29436</v>
      </c>
      <c r="E529" s="200">
        <v>41804</v>
      </c>
      <c r="F529" s="200">
        <v>30340</v>
      </c>
      <c r="G529" s="200">
        <v>30896</v>
      </c>
      <c r="H529" s="200">
        <v>31153</v>
      </c>
    </row>
    <row r="530" spans="1:8" x14ac:dyDescent="0.2">
      <c r="A530" s="208" t="s">
        <v>458</v>
      </c>
      <c r="B530" s="273"/>
      <c r="C530" s="201">
        <v>11012</v>
      </c>
      <c r="D530" s="201">
        <v>10940</v>
      </c>
      <c r="E530" s="201">
        <v>14742</v>
      </c>
      <c r="F530" s="201">
        <v>11280</v>
      </c>
      <c r="G530" s="201">
        <v>11384</v>
      </c>
      <c r="H530" s="201">
        <v>11464</v>
      </c>
    </row>
    <row r="531" spans="1:8" x14ac:dyDescent="0.2">
      <c r="A531" s="208" t="s">
        <v>459</v>
      </c>
      <c r="B531" s="273"/>
      <c r="C531" s="201">
        <v>6281</v>
      </c>
      <c r="D531" s="201">
        <v>6299</v>
      </c>
      <c r="E531" s="201">
        <v>9142</v>
      </c>
      <c r="F531" s="201">
        <v>6514</v>
      </c>
      <c r="G531" s="201">
        <v>6687</v>
      </c>
      <c r="H531" s="201">
        <v>6781</v>
      </c>
    </row>
    <row r="532" spans="1:8" x14ac:dyDescent="0.2">
      <c r="A532" s="208" t="s">
        <v>460</v>
      </c>
      <c r="B532" s="273"/>
      <c r="C532" s="201">
        <v>11915</v>
      </c>
      <c r="D532" s="201">
        <v>12197</v>
      </c>
      <c r="E532" s="201">
        <v>17920</v>
      </c>
      <c r="F532" s="201">
        <v>12546</v>
      </c>
      <c r="G532" s="201">
        <v>12825</v>
      </c>
      <c r="H532" s="201">
        <v>12908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2418180</v>
      </c>
      <c r="D534" s="203">
        <v>2449040</v>
      </c>
      <c r="E534" s="203">
        <v>1944760</v>
      </c>
      <c r="F534" s="203">
        <v>2409980</v>
      </c>
      <c r="G534" s="203">
        <v>2367260</v>
      </c>
      <c r="H534" s="203">
        <v>2317180</v>
      </c>
    </row>
    <row r="535" spans="1:8" x14ac:dyDescent="0.2">
      <c r="A535" s="208" t="s">
        <v>458</v>
      </c>
      <c r="B535" s="273"/>
      <c r="C535" s="204">
        <v>2592600</v>
      </c>
      <c r="D535" s="204">
        <v>2609460</v>
      </c>
      <c r="E535" s="204">
        <v>2205330</v>
      </c>
      <c r="F535" s="204">
        <v>2582110</v>
      </c>
      <c r="G535" s="204">
        <v>2583010</v>
      </c>
      <c r="H535" s="204">
        <v>2536310</v>
      </c>
    </row>
    <row r="536" spans="1:8" x14ac:dyDescent="0.2">
      <c r="A536" s="208" t="s">
        <v>459</v>
      </c>
      <c r="B536" s="273"/>
      <c r="C536" s="204">
        <v>931550</v>
      </c>
      <c r="D536" s="204">
        <v>965450</v>
      </c>
      <c r="E536" s="204">
        <v>711510</v>
      </c>
      <c r="F536" s="204">
        <v>931260</v>
      </c>
      <c r="G536" s="204">
        <v>940850</v>
      </c>
      <c r="H536" s="204">
        <v>853080</v>
      </c>
    </row>
    <row r="537" spans="1:8" x14ac:dyDescent="0.2">
      <c r="A537" s="208" t="s">
        <v>460</v>
      </c>
      <c r="B537" s="273"/>
      <c r="C537" s="204">
        <v>3329750</v>
      </c>
      <c r="D537" s="204">
        <v>3371150</v>
      </c>
      <c r="E537" s="204">
        <v>2472710</v>
      </c>
      <c r="F537" s="204">
        <v>3301920</v>
      </c>
      <c r="G537" s="204">
        <v>3122820</v>
      </c>
      <c r="H537" s="204">
        <v>3128860</v>
      </c>
    </row>
    <row r="538" spans="1:8" ht="15.75" x14ac:dyDescent="0.25">
      <c r="A538" s="276" t="s">
        <v>461</v>
      </c>
      <c r="B538" s="257"/>
      <c r="C538" s="203">
        <v>4567560</v>
      </c>
      <c r="D538" s="203">
        <v>4624490</v>
      </c>
      <c r="E538" s="203">
        <v>4029920</v>
      </c>
      <c r="F538" s="203">
        <v>4531290</v>
      </c>
      <c r="G538" s="203">
        <v>4476290</v>
      </c>
      <c r="H538" s="203">
        <v>4360050</v>
      </c>
    </row>
    <row r="539" spans="1:8" x14ac:dyDescent="0.2">
      <c r="A539" s="208" t="s">
        <v>458</v>
      </c>
      <c r="B539" s="273"/>
      <c r="C539" s="204">
        <v>3828670</v>
      </c>
      <c r="D539" s="204">
        <v>3834780</v>
      </c>
      <c r="E539" s="204">
        <v>3426630</v>
      </c>
      <c r="F539" s="204">
        <v>3785310</v>
      </c>
      <c r="G539" s="204">
        <v>3794420</v>
      </c>
      <c r="H539" s="204">
        <v>3721370</v>
      </c>
    </row>
    <row r="540" spans="1:8" x14ac:dyDescent="0.2">
      <c r="A540" s="208" t="s">
        <v>459</v>
      </c>
      <c r="B540" s="273"/>
      <c r="C540" s="204">
        <v>1783580</v>
      </c>
      <c r="D540" s="204">
        <v>1848510</v>
      </c>
      <c r="E540" s="204">
        <v>1446980</v>
      </c>
      <c r="F540" s="204">
        <v>1781090</v>
      </c>
      <c r="G540" s="204">
        <v>1809820</v>
      </c>
      <c r="H540" s="204">
        <v>1613680</v>
      </c>
    </row>
    <row r="541" spans="1:8" x14ac:dyDescent="0.2">
      <c r="A541" s="208" t="s">
        <v>460</v>
      </c>
      <c r="B541" s="273"/>
      <c r="C541" s="204">
        <v>16833490</v>
      </c>
      <c r="D541" s="204">
        <v>17081690</v>
      </c>
      <c r="E541" s="204">
        <v>14856980</v>
      </c>
      <c r="F541" s="204">
        <v>16361770</v>
      </c>
      <c r="G541" s="204">
        <v>15591750</v>
      </c>
      <c r="H541" s="204">
        <v>15582540</v>
      </c>
    </row>
    <row r="542" spans="1:8" ht="15.75" x14ac:dyDescent="0.25">
      <c r="A542" s="276" t="s">
        <v>462</v>
      </c>
      <c r="B542" s="257"/>
      <c r="C542" s="203">
        <v>2780</v>
      </c>
      <c r="D542" s="203">
        <v>3180</v>
      </c>
      <c r="E542" s="203">
        <v>2250</v>
      </c>
      <c r="F542" s="203">
        <v>3200</v>
      </c>
      <c r="G542" s="203">
        <v>3080</v>
      </c>
      <c r="H542" s="203">
        <v>2700</v>
      </c>
    </row>
    <row r="543" spans="1:8" x14ac:dyDescent="0.2">
      <c r="A543" s="208" t="s">
        <v>458</v>
      </c>
      <c r="B543" s="273"/>
      <c r="C543" s="204">
        <v>4050</v>
      </c>
      <c r="D543" s="204">
        <v>5040</v>
      </c>
      <c r="E543" s="204">
        <v>3720</v>
      </c>
      <c r="F543" s="204">
        <v>5130</v>
      </c>
      <c r="G543" s="204">
        <v>4830</v>
      </c>
      <c r="H543" s="204">
        <v>4000</v>
      </c>
    </row>
    <row r="544" spans="1:8" x14ac:dyDescent="0.2">
      <c r="A544" s="208" t="s">
        <v>459</v>
      </c>
      <c r="B544" s="273"/>
      <c r="C544" s="204">
        <v>5850</v>
      </c>
      <c r="D544" s="204">
        <v>6130</v>
      </c>
      <c r="E544" s="204">
        <v>4280</v>
      </c>
      <c r="F544" s="204">
        <v>6010</v>
      </c>
      <c r="G544" s="204">
        <v>5990</v>
      </c>
      <c r="H544" s="204">
        <v>5650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595.65</v>
      </c>
      <c r="D550" s="195">
        <v>662.5</v>
      </c>
      <c r="E550" s="195">
        <v>710.61</v>
      </c>
      <c r="F550" s="195">
        <v>802.18</v>
      </c>
      <c r="G550" s="195">
        <v>1012.58</v>
      </c>
      <c r="H550" s="195">
        <v>1175.77</v>
      </c>
    </row>
    <row r="551" spans="1:8" ht="15.75" x14ac:dyDescent="0.2">
      <c r="A551" s="274" t="s">
        <v>473</v>
      </c>
      <c r="B551" s="275"/>
      <c r="C551" s="196">
        <v>1928577</v>
      </c>
      <c r="D551" s="196">
        <v>2054458</v>
      </c>
      <c r="E551" s="196">
        <v>2177311</v>
      </c>
      <c r="F551" s="196">
        <v>2359314</v>
      </c>
      <c r="G551" s="196">
        <v>2676183</v>
      </c>
      <c r="H551" s="196">
        <v>3734127</v>
      </c>
    </row>
    <row r="552" spans="1:8" ht="15.75" x14ac:dyDescent="0.2">
      <c r="A552" s="280" t="s">
        <v>474</v>
      </c>
      <c r="B552" s="275"/>
      <c r="C552" s="195">
        <v>308.85000000000002</v>
      </c>
      <c r="D552" s="195">
        <v>322.47000000000003</v>
      </c>
      <c r="E552" s="195">
        <v>326.37</v>
      </c>
      <c r="F552" s="195">
        <v>340</v>
      </c>
      <c r="G552" s="195">
        <v>378.37</v>
      </c>
      <c r="H552" s="195">
        <v>314.87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0.11223033660706805</v>
      </c>
      <c r="D556" s="197">
        <f>IF(AND(D550&gt;0,E550&gt;0)=TRUE,E550/D550-1,"")</f>
        <v>7.2618867924528319E-2</v>
      </c>
      <c r="E556" s="197">
        <f>IF(AND(E550&gt;0,F550&gt;0)=TRUE,F550/E550-1,"")</f>
        <v>0.12886111932002065</v>
      </c>
      <c r="F556" s="197">
        <f>IF(AND(F550&gt;0,G550&gt;0)=TRUE,G550/F550-1,"")</f>
        <v>0.26228527263207768</v>
      </c>
      <c r="G556" s="197">
        <f>IF(AND(G550&gt;0,H550&gt;0)=TRUE,H550/G550-1,"")</f>
        <v>0.16116257480890384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6.5271441067688674E-2</v>
      </c>
      <c r="D557" s="197">
        <f t="shared" si="20"/>
        <v>5.979825335928024E-2</v>
      </c>
      <c r="E557" s="197">
        <f t="shared" si="20"/>
        <v>8.3590722684999896E-2</v>
      </c>
      <c r="F557" s="197">
        <f t="shared" si="20"/>
        <v>0.13430556509222602</v>
      </c>
      <c r="G557" s="197">
        <f t="shared" si="20"/>
        <v>0.39531825738374393</v>
      </c>
    </row>
    <row r="558" spans="1:8" ht="15.75" x14ac:dyDescent="0.2">
      <c r="A558" s="280" t="s">
        <v>474</v>
      </c>
      <c r="B558" s="275"/>
      <c r="C558" s="197">
        <f t="shared" si="20"/>
        <v>4.4099077221952498E-2</v>
      </c>
      <c r="D558" s="197">
        <f t="shared" si="20"/>
        <v>1.2094148292864482E-2</v>
      </c>
      <c r="E558" s="197">
        <f t="shared" si="20"/>
        <v>4.1762416888807108E-2</v>
      </c>
      <c r="F558" s="197">
        <f t="shared" si="20"/>
        <v>0.11285294117647071</v>
      </c>
      <c r="G558" s="197">
        <f t="shared" si="20"/>
        <v>-0.16782514469963261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244.04</v>
      </c>
      <c r="D562" s="195">
        <v>310.93</v>
      </c>
      <c r="E562" s="195">
        <v>326.86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884432</v>
      </c>
      <c r="D563" s="196">
        <v>978094</v>
      </c>
      <c r="E563" s="196">
        <v>938069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275.93</v>
      </c>
      <c r="D564" s="195">
        <v>317.89</v>
      </c>
      <c r="E564" s="195">
        <v>348.44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0.27409441075233576</v>
      </c>
      <c r="D568" s="197">
        <f>IF(AND(D562&gt;0,E562&gt;0)=TRUE,E562/D562-1,"")</f>
        <v>5.1233396584440261E-2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0.10590073629176699</v>
      </c>
      <c r="D569" s="197">
        <f t="shared" si="21"/>
        <v>-4.0921424730138378E-2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0.15206755336498379</v>
      </c>
      <c r="D570" s="197">
        <f t="shared" si="21"/>
        <v>9.6102425367265543E-2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1204064</v>
      </c>
      <c r="E591" s="147">
        <v>451738</v>
      </c>
      <c r="F591" s="147">
        <v>134272</v>
      </c>
      <c r="G591" s="147">
        <v>675730</v>
      </c>
      <c r="H591" s="147">
        <v>418115</v>
      </c>
      <c r="I591" s="147">
        <v>13933</v>
      </c>
    </row>
    <row r="592" spans="1:9" x14ac:dyDescent="0.2">
      <c r="A592" s="233" t="s">
        <v>121</v>
      </c>
      <c r="B592" s="234"/>
      <c r="C592" s="234"/>
      <c r="D592" s="148">
        <v>1434399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0.83942055174327368</v>
      </c>
      <c r="E593" s="87">
        <f t="shared" si="22"/>
        <v>0.31493189830723528</v>
      </c>
      <c r="F593" s="87">
        <f t="shared" si="22"/>
        <v>9.3608542671878611E-2</v>
      </c>
      <c r="G593" s="87">
        <f t="shared" si="22"/>
        <v>0.47108928547775059</v>
      </c>
      <c r="H593" s="87">
        <f t="shared" si="22"/>
        <v>0.29149141905425197</v>
      </c>
      <c r="I593" s="87">
        <f t="shared" si="22"/>
        <v>9.7134758180952435E-3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2714534</v>
      </c>
      <c r="E596" s="144">
        <v>1155590</v>
      </c>
      <c r="F596" s="144">
        <v>136760</v>
      </c>
      <c r="G596" s="144">
        <v>837966</v>
      </c>
      <c r="H596" s="144">
        <v>567675</v>
      </c>
      <c r="I596" s="144">
        <v>16543</v>
      </c>
    </row>
    <row r="597" spans="1:9" x14ac:dyDescent="0.2">
      <c r="A597" s="233" t="s">
        <v>125</v>
      </c>
      <c r="B597" s="234"/>
      <c r="C597" s="234"/>
      <c r="D597" s="143">
        <v>68256</v>
      </c>
      <c r="E597" s="144">
        <v>56032</v>
      </c>
      <c r="F597" s="144">
        <v>91</v>
      </c>
      <c r="G597" s="144">
        <v>943</v>
      </c>
      <c r="H597" s="144">
        <v>10565</v>
      </c>
      <c r="I597" s="144">
        <v>315</v>
      </c>
    </row>
    <row r="598" spans="1:9" x14ac:dyDescent="0.2">
      <c r="A598" s="233" t="s">
        <v>126</v>
      </c>
      <c r="B598" s="234"/>
      <c r="C598" s="234"/>
      <c r="D598" s="141">
        <v>2.2999999999999998</v>
      </c>
      <c r="E598" s="142">
        <v>2.6</v>
      </c>
      <c r="F598" s="142">
        <v>1</v>
      </c>
      <c r="G598" s="142">
        <v>1.2</v>
      </c>
      <c r="H598" s="142">
        <v>1.4</v>
      </c>
      <c r="I598" s="142">
        <v>1.2</v>
      </c>
    </row>
    <row r="599" spans="1:9" x14ac:dyDescent="0.2">
      <c r="A599" s="233" t="s">
        <v>127</v>
      </c>
      <c r="B599" s="234"/>
      <c r="C599" s="234"/>
      <c r="D599" s="88">
        <v>102358.43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78074599298</v>
      </c>
      <c r="E601" s="151">
        <v>17553866720</v>
      </c>
      <c r="F601" s="151">
        <v>50718295914</v>
      </c>
      <c r="G601" s="151">
        <v>4060228254</v>
      </c>
      <c r="H601" s="151">
        <v>4867753209</v>
      </c>
      <c r="I601" s="151">
        <v>874455201</v>
      </c>
    </row>
    <row r="602" spans="1:9" x14ac:dyDescent="0.2">
      <c r="A602" s="233" t="s">
        <v>130</v>
      </c>
      <c r="B602" s="234"/>
      <c r="C602" s="234"/>
      <c r="D602" s="152">
        <v>28761.7</v>
      </c>
      <c r="E602" s="153">
        <v>15190.39</v>
      </c>
      <c r="F602" s="153">
        <v>370856.21</v>
      </c>
      <c r="G602" s="153">
        <v>4845.34</v>
      </c>
      <c r="H602" s="153">
        <v>8574.89</v>
      </c>
      <c r="I602" s="153">
        <v>52859.53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16278407448</v>
      </c>
      <c r="E604" s="155">
        <v>8310382093</v>
      </c>
      <c r="F604" s="155">
        <v>741914194</v>
      </c>
      <c r="G604" s="155">
        <v>3897293343</v>
      </c>
      <c r="H604" s="155">
        <v>3066425442</v>
      </c>
      <c r="I604" s="155">
        <v>262392376</v>
      </c>
    </row>
    <row r="605" spans="1:9" x14ac:dyDescent="0.2">
      <c r="A605" s="233" t="s">
        <v>133</v>
      </c>
      <c r="B605" s="234"/>
      <c r="C605" s="234"/>
      <c r="D605" s="152">
        <v>5996.76</v>
      </c>
      <c r="E605" s="153">
        <v>7191.46</v>
      </c>
      <c r="F605" s="153">
        <v>5424.94</v>
      </c>
      <c r="G605" s="153">
        <v>4650.8999999999996</v>
      </c>
      <c r="H605" s="153">
        <v>5401.73</v>
      </c>
      <c r="I605" s="153">
        <v>15861.23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25616733786</v>
      </c>
      <c r="E607" s="157">
        <v>12687476420</v>
      </c>
      <c r="F607" s="157">
        <v>1866237319</v>
      </c>
      <c r="G607" s="157">
        <v>4061489926</v>
      </c>
      <c r="H607" s="157">
        <v>6767909244</v>
      </c>
      <c r="I607" s="157">
        <v>233620877</v>
      </c>
    </row>
    <row r="608" spans="1:9" x14ac:dyDescent="0.2">
      <c r="A608" s="233" t="s">
        <v>112</v>
      </c>
      <c r="B608" s="234"/>
      <c r="C608" s="234"/>
      <c r="D608" s="158">
        <v>24277.81</v>
      </c>
      <c r="E608" s="159">
        <v>21018.07</v>
      </c>
      <c r="F608" s="159">
        <v>89766.1</v>
      </c>
      <c r="G608" s="159">
        <v>25482.9</v>
      </c>
      <c r="H608" s="159">
        <v>25365.84</v>
      </c>
      <c r="I608" s="159">
        <v>51674.6</v>
      </c>
    </row>
    <row r="609" spans="1:9" x14ac:dyDescent="0.2">
      <c r="A609" s="233" t="s">
        <v>135</v>
      </c>
      <c r="B609" s="234"/>
      <c r="C609" s="234"/>
      <c r="D609" s="143">
        <v>1055150</v>
      </c>
      <c r="E609" s="144">
        <v>603646</v>
      </c>
      <c r="F609" s="144">
        <v>20790</v>
      </c>
      <c r="G609" s="144">
        <v>159381</v>
      </c>
      <c r="H609" s="144">
        <v>266812</v>
      </c>
      <c r="I609" s="144">
        <v>4521</v>
      </c>
    </row>
    <row r="610" spans="1:9" x14ac:dyDescent="0.2">
      <c r="A610" s="233" t="s">
        <v>113</v>
      </c>
      <c r="B610" s="234"/>
      <c r="C610" s="234"/>
      <c r="D610" s="87">
        <v>1.49E-2</v>
      </c>
      <c r="E610" s="89">
        <v>8.5000000000000006E-3</v>
      </c>
      <c r="F610" s="89">
        <v>2.9999999999999997E-4</v>
      </c>
      <c r="G610" s="89">
        <v>2.2000000000000001E-3</v>
      </c>
      <c r="H610" s="89">
        <v>3.8E-3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1.49</v>
      </c>
      <c r="E612" s="142">
        <v>0.93</v>
      </c>
      <c r="F612" s="142">
        <v>0.16</v>
      </c>
      <c r="G612" s="142">
        <v>0.61</v>
      </c>
      <c r="H612" s="142">
        <v>0.39</v>
      </c>
      <c r="I612" s="142">
        <v>0.02</v>
      </c>
    </row>
    <row r="613" spans="1:9" x14ac:dyDescent="0.2">
      <c r="A613" s="233" t="s">
        <v>138</v>
      </c>
      <c r="B613" s="234"/>
      <c r="C613" s="234"/>
      <c r="D613" s="141">
        <v>1.45</v>
      </c>
      <c r="E613" s="142">
        <v>0.97</v>
      </c>
      <c r="F613" s="142">
        <v>7.0000000000000007E-2</v>
      </c>
      <c r="G613" s="142">
        <v>0.68</v>
      </c>
      <c r="H613" s="142">
        <v>0.44</v>
      </c>
      <c r="I613" s="142">
        <v>0.01</v>
      </c>
    </row>
    <row r="614" spans="1:9" x14ac:dyDescent="0.2">
      <c r="A614" s="233" t="s">
        <v>139</v>
      </c>
      <c r="B614" s="234"/>
      <c r="C614" s="234"/>
      <c r="D614" s="141">
        <v>0.97</v>
      </c>
      <c r="E614" s="142">
        <v>0.66</v>
      </c>
      <c r="F614" s="142">
        <v>0.06</v>
      </c>
      <c r="G614" s="142">
        <v>0.28000000000000003</v>
      </c>
      <c r="H614" s="142">
        <v>0.41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0.67</v>
      </c>
      <c r="E615" s="142">
        <v>0.52</v>
      </c>
      <c r="F615" s="142">
        <v>0.04</v>
      </c>
      <c r="G615" s="142">
        <v>0.1</v>
      </c>
      <c r="H615" s="142">
        <v>0.3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28.84</v>
      </c>
      <c r="E616" s="142">
        <v>17.47</v>
      </c>
      <c r="F616" s="142">
        <v>1.1200000000000001</v>
      </c>
      <c r="G616" s="142">
        <v>7.65</v>
      </c>
      <c r="H616" s="142">
        <v>11</v>
      </c>
      <c r="I616" s="142">
        <v>0.27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33.42</v>
      </c>
      <c r="E618" s="142">
        <v>20.55</v>
      </c>
      <c r="F618" s="142">
        <v>1.43</v>
      </c>
      <c r="G618" s="142">
        <v>9.31</v>
      </c>
      <c r="H618" s="142">
        <v>12.53</v>
      </c>
      <c r="I618" s="142">
        <v>0.31</v>
      </c>
    </row>
    <row r="619" spans="1:9" x14ac:dyDescent="0.2">
      <c r="A619" s="263" t="s">
        <v>144</v>
      </c>
      <c r="B619" s="234"/>
      <c r="C619" s="234"/>
      <c r="D619" s="141">
        <v>31.92</v>
      </c>
      <c r="E619" s="142">
        <v>19.62</v>
      </c>
      <c r="F619" s="142">
        <v>1.28</v>
      </c>
      <c r="G619" s="142">
        <v>8.6999999999999993</v>
      </c>
      <c r="H619" s="142">
        <v>12.14</v>
      </c>
      <c r="I619" s="142">
        <v>0.28999999999999998</v>
      </c>
    </row>
    <row r="620" spans="1:9" x14ac:dyDescent="0.2">
      <c r="A620" s="263" t="s">
        <v>145</v>
      </c>
      <c r="B620" s="234"/>
      <c r="C620" s="234"/>
      <c r="D620" s="141">
        <v>30.47</v>
      </c>
      <c r="E620" s="142">
        <v>18.649999999999999</v>
      </c>
      <c r="F620" s="142">
        <v>1.21</v>
      </c>
      <c r="G620" s="142">
        <v>8.0299999999999994</v>
      </c>
      <c r="H620" s="142">
        <v>11.7</v>
      </c>
      <c r="I620" s="142">
        <v>0.28000000000000003</v>
      </c>
    </row>
    <row r="621" spans="1:9" x14ac:dyDescent="0.2">
      <c r="A621" s="263" t="s">
        <v>146</v>
      </c>
      <c r="B621" s="234"/>
      <c r="C621" s="234"/>
      <c r="D621" s="141">
        <v>29.5</v>
      </c>
      <c r="E621" s="142">
        <v>17.989999999999998</v>
      </c>
      <c r="F621" s="142">
        <v>1.1499999999999999</v>
      </c>
      <c r="G621" s="142">
        <v>7.75</v>
      </c>
      <c r="H621" s="142">
        <v>11.3</v>
      </c>
      <c r="I621" s="142">
        <v>0.27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1176086</v>
      </c>
      <c r="E623" s="144">
        <v>429007</v>
      </c>
      <c r="F623" s="144">
        <v>133810</v>
      </c>
      <c r="G623" s="144">
        <v>650671</v>
      </c>
      <c r="H623" s="144">
        <v>407752</v>
      </c>
      <c r="I623" s="144">
        <v>10712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0.60740000000000005</v>
      </c>
      <c r="E625" s="89">
        <v>0.37290000000000001</v>
      </c>
      <c r="F625" s="89">
        <v>0.83560000000000001</v>
      </c>
      <c r="G625" s="89">
        <v>0.78449999999999998</v>
      </c>
      <c r="H625" s="89">
        <v>0.71040000000000003</v>
      </c>
      <c r="I625" s="89">
        <v>0.79259999999999997</v>
      </c>
    </row>
    <row r="626" spans="1:9" x14ac:dyDescent="0.2">
      <c r="A626" s="233" t="s">
        <v>150</v>
      </c>
      <c r="B626" s="234"/>
      <c r="C626" s="234"/>
      <c r="D626" s="87">
        <v>1.0999999999999999E-2</v>
      </c>
      <c r="E626" s="89">
        <v>3.3799999999999997E-2</v>
      </c>
      <c r="F626" s="89">
        <v>0</v>
      </c>
      <c r="G626" s="89">
        <v>1E-3</v>
      </c>
      <c r="H626" s="89">
        <v>4.0000000000000002E-4</v>
      </c>
      <c r="I626" s="89">
        <v>6.9999999999999999E-4</v>
      </c>
    </row>
    <row r="627" spans="1:9" x14ac:dyDescent="0.2">
      <c r="A627" s="233" t="s">
        <v>151</v>
      </c>
      <c r="B627" s="234"/>
      <c r="C627" s="234"/>
      <c r="D627" s="87">
        <v>4.0000000000000001E-3</v>
      </c>
      <c r="E627" s="89">
        <v>1.24E-2</v>
      </c>
      <c r="F627" s="89">
        <v>0</v>
      </c>
      <c r="G627" s="89">
        <v>4.0000000000000002E-4</v>
      </c>
      <c r="H627" s="89">
        <v>2.9999999999999997E-4</v>
      </c>
      <c r="I627" s="89">
        <v>2.0999999999999999E-3</v>
      </c>
    </row>
    <row r="628" spans="1:9" x14ac:dyDescent="0.2">
      <c r="A628" s="233" t="s">
        <v>152</v>
      </c>
      <c r="B628" s="234"/>
      <c r="C628" s="234"/>
      <c r="D628" s="87">
        <v>3.2000000000000002E-3</v>
      </c>
      <c r="E628" s="89">
        <v>9.1999999999999998E-3</v>
      </c>
      <c r="F628" s="89">
        <v>0</v>
      </c>
      <c r="G628" s="89">
        <v>2.0000000000000001E-4</v>
      </c>
      <c r="H628" s="89">
        <v>2.3999999999999998E-3</v>
      </c>
      <c r="I628" s="89">
        <v>6.9999999999999999E-4</v>
      </c>
    </row>
    <row r="629" spans="1:9" x14ac:dyDescent="0.2">
      <c r="A629" s="233" t="s">
        <v>153</v>
      </c>
      <c r="B629" s="234"/>
      <c r="C629" s="234"/>
      <c r="D629" s="87">
        <v>8.0399999999999999E-2</v>
      </c>
      <c r="E629" s="89">
        <v>3.5700000000000003E-2</v>
      </c>
      <c r="F629" s="89">
        <v>2.41E-2</v>
      </c>
      <c r="G629" s="89">
        <v>0.121</v>
      </c>
      <c r="H629" s="89">
        <v>2.5100000000000001E-2</v>
      </c>
      <c r="I629" s="89">
        <v>9.6000000000000002E-2</v>
      </c>
    </row>
    <row r="630" spans="1:9" x14ac:dyDescent="0.2">
      <c r="A630" s="233" t="s">
        <v>154</v>
      </c>
      <c r="B630" s="234"/>
      <c r="C630" s="234"/>
      <c r="D630" s="87">
        <v>1.9400000000000001E-2</v>
      </c>
      <c r="E630" s="89">
        <v>3.5200000000000002E-2</v>
      </c>
      <c r="F630" s="89">
        <v>1.67E-2</v>
      </c>
      <c r="G630" s="89">
        <v>7.4000000000000003E-3</v>
      </c>
      <c r="H630" s="89">
        <v>1.52E-2</v>
      </c>
      <c r="I630" s="89">
        <v>2.46E-2</v>
      </c>
    </row>
    <row r="631" spans="1:9" x14ac:dyDescent="0.2">
      <c r="A631" s="233" t="s">
        <v>155</v>
      </c>
      <c r="B631" s="234"/>
      <c r="C631" s="234"/>
      <c r="D631" s="87">
        <v>1.5800000000000002E-2</v>
      </c>
      <c r="E631" s="89">
        <v>3.0200000000000001E-2</v>
      </c>
      <c r="F631" s="89">
        <v>7.0000000000000001E-3</v>
      </c>
      <c r="G631" s="89">
        <v>6.8999999999999999E-3</v>
      </c>
      <c r="H631" s="89">
        <v>1.0200000000000001E-2</v>
      </c>
      <c r="I631" s="89">
        <v>1.3299999999999999E-2</v>
      </c>
    </row>
    <row r="632" spans="1:9" x14ac:dyDescent="0.2">
      <c r="A632" s="233" t="s">
        <v>156</v>
      </c>
      <c r="B632" s="234"/>
      <c r="C632" s="234"/>
      <c r="D632" s="87">
        <v>1.03E-2</v>
      </c>
      <c r="E632" s="89">
        <v>2.1100000000000001E-2</v>
      </c>
      <c r="F632" s="89">
        <v>5.4000000000000003E-3</v>
      </c>
      <c r="G632" s="89">
        <v>3.5999999999999999E-3</v>
      </c>
      <c r="H632" s="89">
        <v>8.3000000000000001E-3</v>
      </c>
      <c r="I632" s="89">
        <v>3.8E-3</v>
      </c>
    </row>
    <row r="633" spans="1:9" x14ac:dyDescent="0.2">
      <c r="A633" s="233" t="s">
        <v>157</v>
      </c>
      <c r="B633" s="234"/>
      <c r="C633" s="234"/>
      <c r="D633" s="87">
        <v>7.3000000000000001E-3</v>
      </c>
      <c r="E633" s="89">
        <v>1.66E-2</v>
      </c>
      <c r="F633" s="89">
        <v>3.3999999999999998E-3</v>
      </c>
      <c r="G633" s="89">
        <v>1.2999999999999999E-3</v>
      </c>
      <c r="H633" s="89">
        <v>6.0000000000000001E-3</v>
      </c>
      <c r="I633" s="89">
        <v>2.8999999999999998E-3</v>
      </c>
    </row>
    <row r="634" spans="1:9" x14ac:dyDescent="0.2">
      <c r="A634" s="233" t="s">
        <v>158</v>
      </c>
      <c r="B634" s="234"/>
      <c r="C634" s="234"/>
      <c r="D634" s="87">
        <v>0.24099999999999999</v>
      </c>
      <c r="E634" s="89">
        <v>0.43290000000000001</v>
      </c>
      <c r="F634" s="89">
        <v>0.10780000000000001</v>
      </c>
      <c r="G634" s="89">
        <v>7.3899999999999993E-2</v>
      </c>
      <c r="H634" s="89">
        <v>0.22170000000000001</v>
      </c>
      <c r="I634" s="89">
        <v>6.3299999999999995E-2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0.3926</v>
      </c>
      <c r="E636" s="89">
        <v>0.62709999999999999</v>
      </c>
      <c r="F636" s="89">
        <v>0.16439999999999999</v>
      </c>
      <c r="G636" s="89">
        <v>0.2155</v>
      </c>
      <c r="H636" s="89">
        <v>0.28960000000000002</v>
      </c>
      <c r="I636" s="89">
        <v>0.2074</v>
      </c>
    </row>
    <row r="637" spans="1:9" x14ac:dyDescent="0.2">
      <c r="A637" s="233" t="s">
        <v>160</v>
      </c>
      <c r="B637" s="234"/>
      <c r="C637" s="234"/>
      <c r="D637" s="87">
        <v>0.38159999999999999</v>
      </c>
      <c r="E637" s="89">
        <v>0.59330000000000005</v>
      </c>
      <c r="F637" s="89">
        <v>0.16439999999999999</v>
      </c>
      <c r="G637" s="89">
        <v>0.2145</v>
      </c>
      <c r="H637" s="89">
        <v>0.28920000000000001</v>
      </c>
      <c r="I637" s="89">
        <v>0.20680000000000001</v>
      </c>
    </row>
    <row r="638" spans="1:9" x14ac:dyDescent="0.2">
      <c r="A638" s="233" t="s">
        <v>161</v>
      </c>
      <c r="B638" s="234"/>
      <c r="C638" s="234"/>
      <c r="D638" s="87">
        <v>0.3775</v>
      </c>
      <c r="E638" s="89">
        <v>0.58089999999999997</v>
      </c>
      <c r="F638" s="89">
        <v>0.16439999999999999</v>
      </c>
      <c r="G638" s="89">
        <v>0.2142</v>
      </c>
      <c r="H638" s="89">
        <v>0.28889999999999999</v>
      </c>
      <c r="I638" s="89">
        <v>0.2046</v>
      </c>
    </row>
    <row r="639" spans="1:9" x14ac:dyDescent="0.2">
      <c r="A639" s="233" t="s">
        <v>162</v>
      </c>
      <c r="B639" s="234"/>
      <c r="C639" s="234"/>
      <c r="D639" s="87">
        <v>0.37430000000000002</v>
      </c>
      <c r="E639" s="89">
        <v>0.57169999999999999</v>
      </c>
      <c r="F639" s="89">
        <v>0.16439999999999999</v>
      </c>
      <c r="G639" s="89">
        <v>0.214</v>
      </c>
      <c r="H639" s="89">
        <v>0.28649999999999998</v>
      </c>
      <c r="I639" s="89">
        <v>0.2039</v>
      </c>
    </row>
    <row r="640" spans="1:9" x14ac:dyDescent="0.2">
      <c r="A640" s="233" t="s">
        <v>163</v>
      </c>
      <c r="B640" s="234"/>
      <c r="C640" s="234"/>
      <c r="D640" s="87">
        <v>0.29380000000000001</v>
      </c>
      <c r="E640" s="89">
        <v>0.53600000000000003</v>
      </c>
      <c r="F640" s="89">
        <v>0.14030000000000001</v>
      </c>
      <c r="G640" s="89">
        <v>9.2999999999999999E-2</v>
      </c>
      <c r="H640" s="89">
        <v>0.26140000000000002</v>
      </c>
      <c r="I640" s="89">
        <v>0.1079</v>
      </c>
    </row>
    <row r="641" spans="1:9" x14ac:dyDescent="0.2">
      <c r="A641" s="233" t="s">
        <v>164</v>
      </c>
      <c r="B641" s="234"/>
      <c r="C641" s="234"/>
      <c r="D641" s="87">
        <v>0.27450000000000002</v>
      </c>
      <c r="E641" s="89">
        <v>0.50080000000000002</v>
      </c>
      <c r="F641" s="89">
        <v>0.1236</v>
      </c>
      <c r="G641" s="89">
        <v>8.5599999999999996E-2</v>
      </c>
      <c r="H641" s="89">
        <v>0.2462</v>
      </c>
      <c r="I641" s="89">
        <v>8.3299999999999999E-2</v>
      </c>
    </row>
    <row r="642" spans="1:9" x14ac:dyDescent="0.2">
      <c r="A642" s="233" t="s">
        <v>165</v>
      </c>
      <c r="B642" s="234"/>
      <c r="C642" s="234"/>
      <c r="D642" s="87">
        <v>0.25869999999999999</v>
      </c>
      <c r="E642" s="89">
        <v>0.47060000000000002</v>
      </c>
      <c r="F642" s="89">
        <v>0.1166</v>
      </c>
      <c r="G642" s="89">
        <v>7.8700000000000006E-2</v>
      </c>
      <c r="H642" s="89">
        <v>0.23599999999999999</v>
      </c>
      <c r="I642" s="89">
        <v>7.0000000000000007E-2</v>
      </c>
    </row>
    <row r="643" spans="1:9" x14ac:dyDescent="0.2">
      <c r="A643" s="233" t="s">
        <v>166</v>
      </c>
      <c r="B643" s="234"/>
      <c r="C643" s="234"/>
      <c r="D643" s="87">
        <v>0.24840000000000001</v>
      </c>
      <c r="E643" s="89">
        <v>0.44950000000000001</v>
      </c>
      <c r="F643" s="89">
        <v>0.11119999999999999</v>
      </c>
      <c r="G643" s="89">
        <v>7.51E-2</v>
      </c>
      <c r="H643" s="89">
        <v>0.22770000000000001</v>
      </c>
      <c r="I643" s="89">
        <v>6.6199999999999995E-2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4.7121991530149759E-2</v>
      </c>
      <c r="C772" s="96">
        <f t="shared" ref="C772:C779" si="24">-D68/$B$58</f>
        <v>-4.7245355270673563E-2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7.8750849181912511E-2</v>
      </c>
      <c r="C773" s="96">
        <f t="shared" si="24"/>
        <v>-6.9803175686865643E-2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2.5490666603576535E-2</v>
      </c>
      <c r="C774" s="96">
        <f t="shared" si="24"/>
        <v>-2.4044944959492755E-2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5.9963649944401821E-2</v>
      </c>
      <c r="C775" s="96">
        <f t="shared" si="24"/>
        <v>-6.0025331814663727E-2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9.2989221726889573E-2</v>
      </c>
      <c r="C776" s="96">
        <f t="shared" si="24"/>
        <v>-0.10395042805528047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7.5039375002112399E-2</v>
      </c>
      <c r="C777" s="96">
        <f t="shared" si="24"/>
        <v>-8.0406965150588261E-2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6.2382762198646038E-2</v>
      </c>
      <c r="C778" s="96">
        <f t="shared" si="24"/>
        <v>-6.7310129684019837E-2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4.646292497118696E-2</v>
      </c>
      <c r="C779" s="96">
        <f t="shared" si="24"/>
        <v>-5.9012228219540143E-2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207.26</v>
      </c>
      <c r="D785" s="97">
        <v>196.03</v>
      </c>
      <c r="E785" s="97">
        <v>170.19</v>
      </c>
      <c r="F785" s="97">
        <v>181.26</v>
      </c>
      <c r="G785" s="94">
        <v>131.6</v>
      </c>
      <c r="H785" s="97">
        <v>112.65</v>
      </c>
      <c r="I785" s="97">
        <v>95.76</v>
      </c>
      <c r="J785" s="97">
        <v>101.16</v>
      </c>
      <c r="K785" s="94">
        <v>8.57</v>
      </c>
      <c r="L785" s="94">
        <v>14.65</v>
      </c>
      <c r="M785" s="94">
        <v>13.55</v>
      </c>
      <c r="N785" s="97">
        <v>16.68</v>
      </c>
      <c r="O785" s="94">
        <v>2.74</v>
      </c>
      <c r="P785" s="94">
        <v>5.62</v>
      </c>
      <c r="Q785" s="94">
        <v>5.66</v>
      </c>
      <c r="R785" s="97">
        <v>6.59</v>
      </c>
      <c r="W785" s="93"/>
    </row>
    <row r="786" spans="1:23" x14ac:dyDescent="0.2">
      <c r="A786" s="94"/>
      <c r="B786" s="94" t="s">
        <v>225</v>
      </c>
      <c r="C786" s="94">
        <v>200.8</v>
      </c>
      <c r="D786" s="97">
        <v>197.43</v>
      </c>
      <c r="E786" s="97">
        <v>169.48</v>
      </c>
      <c r="F786" s="97">
        <v>172.47</v>
      </c>
      <c r="G786" s="94">
        <v>125.44</v>
      </c>
      <c r="H786" s="97">
        <v>105.55</v>
      </c>
      <c r="I786" s="97">
        <v>93.52</v>
      </c>
      <c r="J786" s="97">
        <v>95.46</v>
      </c>
      <c r="K786" s="94">
        <v>8.57</v>
      </c>
      <c r="L786" s="94">
        <v>16.09</v>
      </c>
      <c r="M786" s="94">
        <v>14.14</v>
      </c>
      <c r="N786" s="97">
        <v>15.71</v>
      </c>
      <c r="O786" s="94">
        <v>4.1399999999999997</v>
      </c>
      <c r="P786" s="94">
        <v>6.5</v>
      </c>
      <c r="Q786" s="94">
        <v>5.95</v>
      </c>
      <c r="R786" s="97">
        <v>6.16</v>
      </c>
      <c r="W786" s="93"/>
    </row>
    <row r="787" spans="1:23" x14ac:dyDescent="0.2">
      <c r="A787" s="94"/>
      <c r="B787" s="94" t="s">
        <v>226</v>
      </c>
      <c r="C787" s="94">
        <v>218.54</v>
      </c>
      <c r="D787" s="97">
        <v>203.89</v>
      </c>
      <c r="E787" s="97">
        <v>204.31</v>
      </c>
      <c r="F787" s="97">
        <v>207.86</v>
      </c>
      <c r="G787" s="94">
        <v>131.97999999999999</v>
      </c>
      <c r="H787" s="97">
        <v>105.34</v>
      </c>
      <c r="I787" s="97">
        <v>105.13</v>
      </c>
      <c r="J787" s="97">
        <v>111.76</v>
      </c>
      <c r="K787" s="94">
        <v>12.96</v>
      </c>
      <c r="L787" s="94">
        <v>19.34</v>
      </c>
      <c r="M787" s="94">
        <v>18.11</v>
      </c>
      <c r="N787" s="97">
        <v>22.59</v>
      </c>
      <c r="O787" s="94">
        <v>4.43</v>
      </c>
      <c r="P787" s="94">
        <v>7.3</v>
      </c>
      <c r="Q787" s="94">
        <v>8.9499999999999993</v>
      </c>
      <c r="R787" s="97">
        <v>9.25</v>
      </c>
      <c r="W787" s="93"/>
    </row>
    <row r="788" spans="1:23" x14ac:dyDescent="0.2">
      <c r="A788" s="94"/>
      <c r="B788" s="94" t="s">
        <v>227</v>
      </c>
      <c r="C788" s="94">
        <v>221.16</v>
      </c>
      <c r="D788" s="97">
        <v>156.81</v>
      </c>
      <c r="E788" s="97">
        <v>195.91</v>
      </c>
      <c r="F788" s="97">
        <v>198.15</v>
      </c>
      <c r="G788" s="94">
        <v>131.47999999999999</v>
      </c>
      <c r="H788" s="97">
        <v>83.3</v>
      </c>
      <c r="I788" s="97">
        <v>97.62</v>
      </c>
      <c r="J788" s="97">
        <v>101.96</v>
      </c>
      <c r="K788" s="94">
        <v>12.92</v>
      </c>
      <c r="L788" s="94">
        <v>13.51</v>
      </c>
      <c r="M788" s="94">
        <v>15.45</v>
      </c>
      <c r="N788" s="97">
        <v>24.02</v>
      </c>
      <c r="O788" s="94">
        <v>4.9400000000000004</v>
      </c>
      <c r="P788" s="94">
        <v>5.19</v>
      </c>
      <c r="Q788" s="94">
        <v>8.49</v>
      </c>
      <c r="R788" s="97">
        <v>9.16</v>
      </c>
      <c r="W788" s="93"/>
    </row>
    <row r="789" spans="1:23" x14ac:dyDescent="0.2">
      <c r="A789" s="94"/>
      <c r="B789" s="94" t="s">
        <v>228</v>
      </c>
      <c r="C789" s="94">
        <v>234.79</v>
      </c>
      <c r="D789" s="97">
        <v>150.94</v>
      </c>
      <c r="E789" s="97">
        <v>198.23</v>
      </c>
      <c r="F789" s="97">
        <v>216.98</v>
      </c>
      <c r="G789" s="94">
        <v>131.77000000000001</v>
      </c>
      <c r="H789" s="97">
        <v>81.87</v>
      </c>
      <c r="I789" s="97">
        <v>102.98</v>
      </c>
      <c r="J789" s="97">
        <v>105.47</v>
      </c>
      <c r="K789" s="94">
        <v>14.06</v>
      </c>
      <c r="L789" s="94">
        <v>13.93</v>
      </c>
      <c r="M789" s="94">
        <v>18.03</v>
      </c>
      <c r="N789" s="97">
        <v>28.96</v>
      </c>
      <c r="O789" s="94">
        <v>5.83</v>
      </c>
      <c r="P789" s="94">
        <v>5.66</v>
      </c>
      <c r="Q789" s="94">
        <v>7.01</v>
      </c>
      <c r="R789" s="97">
        <v>9.1199999999999992</v>
      </c>
      <c r="W789" s="93"/>
    </row>
    <row r="790" spans="1:23" x14ac:dyDescent="0.2">
      <c r="A790" s="94"/>
      <c r="B790" s="94" t="s">
        <v>229</v>
      </c>
      <c r="C790" s="94">
        <v>214.1</v>
      </c>
      <c r="D790" s="97">
        <v>160.27000000000001</v>
      </c>
      <c r="E790" s="97">
        <v>191.47</v>
      </c>
      <c r="F790" s="97">
        <v>206.25</v>
      </c>
      <c r="G790" s="94">
        <v>123.71</v>
      </c>
      <c r="H790" s="97">
        <v>85.79</v>
      </c>
      <c r="I790" s="97">
        <v>99.94</v>
      </c>
      <c r="J790" s="97">
        <v>105.64</v>
      </c>
      <c r="K790" s="94">
        <v>12.54</v>
      </c>
      <c r="L790" s="94">
        <v>12.37</v>
      </c>
      <c r="M790" s="94">
        <v>17.61</v>
      </c>
      <c r="N790" s="97">
        <v>25.21</v>
      </c>
      <c r="O790" s="94">
        <v>4.9400000000000004</v>
      </c>
      <c r="P790" s="94">
        <v>6.16</v>
      </c>
      <c r="Q790" s="94">
        <v>7.05</v>
      </c>
      <c r="R790" s="97">
        <v>9.9600000000000009</v>
      </c>
      <c r="W790" s="93"/>
    </row>
    <row r="791" spans="1:23" x14ac:dyDescent="0.2">
      <c r="A791" s="94"/>
      <c r="B791" s="94" t="s">
        <v>230</v>
      </c>
      <c r="C791" s="94">
        <v>229.64</v>
      </c>
      <c r="D791" s="97">
        <v>188.35</v>
      </c>
      <c r="E791" s="97">
        <v>195.65</v>
      </c>
      <c r="F791" s="97">
        <v>207.01</v>
      </c>
      <c r="G791" s="94">
        <v>126.12</v>
      </c>
      <c r="H791" s="97">
        <v>102.94</v>
      </c>
      <c r="I791" s="97">
        <v>102.34</v>
      </c>
      <c r="J791" s="97">
        <v>106.52</v>
      </c>
      <c r="K791" s="94">
        <v>19.55</v>
      </c>
      <c r="L791" s="94">
        <v>17.940000000000001</v>
      </c>
      <c r="M791" s="94">
        <v>18.54</v>
      </c>
      <c r="N791" s="97">
        <v>24.62</v>
      </c>
      <c r="O791" s="94">
        <v>5.66</v>
      </c>
      <c r="P791" s="94">
        <v>6.42</v>
      </c>
      <c r="Q791" s="94">
        <v>8.5299999999999994</v>
      </c>
      <c r="R791" s="97">
        <v>7.9</v>
      </c>
      <c r="W791" s="93"/>
    </row>
    <row r="792" spans="1:23" x14ac:dyDescent="0.2">
      <c r="A792" s="94"/>
      <c r="B792" s="94" t="s">
        <v>231</v>
      </c>
      <c r="C792" s="94">
        <v>214.44</v>
      </c>
      <c r="D792" s="97">
        <v>189.62</v>
      </c>
      <c r="E792" s="97">
        <v>189.49</v>
      </c>
      <c r="F792" s="97">
        <v>218.24</v>
      </c>
      <c r="G792" s="94">
        <v>115.98</v>
      </c>
      <c r="H792" s="97">
        <v>107.2</v>
      </c>
      <c r="I792" s="97">
        <v>100.87</v>
      </c>
      <c r="J792" s="97">
        <v>113.62</v>
      </c>
      <c r="K792" s="94">
        <v>19</v>
      </c>
      <c r="L792" s="94">
        <v>15.37</v>
      </c>
      <c r="M792" s="94">
        <v>16.260000000000002</v>
      </c>
      <c r="N792" s="97">
        <v>26.6</v>
      </c>
      <c r="O792" s="94">
        <v>6.04</v>
      </c>
      <c r="P792" s="94">
        <v>6.29</v>
      </c>
      <c r="Q792" s="94">
        <v>7.9</v>
      </c>
      <c r="R792" s="97">
        <v>7.98</v>
      </c>
      <c r="W792" s="93"/>
    </row>
    <row r="793" spans="1:23" x14ac:dyDescent="0.2">
      <c r="A793" s="94"/>
      <c r="B793" s="94" t="s">
        <v>232</v>
      </c>
      <c r="C793" s="94">
        <v>196.96</v>
      </c>
      <c r="D793" s="97">
        <v>190.8</v>
      </c>
      <c r="E793" s="97">
        <v>180.92</v>
      </c>
      <c r="F793" s="97">
        <v>214.7</v>
      </c>
      <c r="G793" s="94">
        <v>106.57</v>
      </c>
      <c r="H793" s="97">
        <v>106.99</v>
      </c>
      <c r="I793" s="97">
        <v>97.78</v>
      </c>
      <c r="J793" s="97">
        <v>109.48</v>
      </c>
      <c r="K793" s="94">
        <v>14.86</v>
      </c>
      <c r="L793" s="94">
        <v>14.4</v>
      </c>
      <c r="M793" s="94">
        <v>16.3</v>
      </c>
      <c r="N793" s="97">
        <v>26.56</v>
      </c>
      <c r="O793" s="94">
        <v>4.3099999999999996</v>
      </c>
      <c r="P793" s="94">
        <v>6.46</v>
      </c>
      <c r="Q793" s="94">
        <v>6.97</v>
      </c>
      <c r="R793" s="97">
        <v>7.18</v>
      </c>
      <c r="W793" s="93"/>
    </row>
    <row r="794" spans="1:23" x14ac:dyDescent="0.2">
      <c r="A794" s="94"/>
      <c r="B794" s="94" t="s">
        <v>233</v>
      </c>
      <c r="C794" s="94">
        <v>215.96</v>
      </c>
      <c r="D794" s="97">
        <v>199.5</v>
      </c>
      <c r="E794" s="97">
        <v>193.25</v>
      </c>
      <c r="F794" s="97">
        <v>229.85</v>
      </c>
      <c r="G794" s="94">
        <v>118.26</v>
      </c>
      <c r="H794" s="97">
        <v>111.46</v>
      </c>
      <c r="I794" s="97">
        <v>105.34</v>
      </c>
      <c r="J794" s="97">
        <v>117</v>
      </c>
      <c r="K794" s="94">
        <v>18.45</v>
      </c>
      <c r="L794" s="94">
        <v>16.510000000000002</v>
      </c>
      <c r="M794" s="94">
        <v>17.559999999999999</v>
      </c>
      <c r="N794" s="97">
        <v>26.43</v>
      </c>
      <c r="O794" s="94">
        <v>5.36</v>
      </c>
      <c r="P794" s="94">
        <v>7.18</v>
      </c>
      <c r="Q794" s="94">
        <v>8.57</v>
      </c>
      <c r="R794" s="97">
        <v>8.4</v>
      </c>
      <c r="W794" s="93"/>
    </row>
    <row r="795" spans="1:23" x14ac:dyDescent="0.2">
      <c r="A795" s="94"/>
      <c r="B795" s="94" t="s">
        <v>234</v>
      </c>
      <c r="C795" s="94">
        <v>196.75</v>
      </c>
      <c r="D795" s="97">
        <v>180.24</v>
      </c>
      <c r="E795" s="97">
        <v>185.9</v>
      </c>
      <c r="F795" s="97">
        <v>212.67</v>
      </c>
      <c r="G795" s="94">
        <v>110.28</v>
      </c>
      <c r="H795" s="97">
        <v>102.6</v>
      </c>
      <c r="I795" s="97">
        <v>105.85</v>
      </c>
      <c r="J795" s="97">
        <v>105.93</v>
      </c>
      <c r="K795" s="94">
        <v>14.61</v>
      </c>
      <c r="L795" s="94">
        <v>14.65</v>
      </c>
      <c r="M795" s="94">
        <v>16.3</v>
      </c>
      <c r="N795" s="97">
        <v>25.63</v>
      </c>
      <c r="O795" s="94">
        <v>5.87</v>
      </c>
      <c r="P795" s="94">
        <v>5.91</v>
      </c>
      <c r="Q795" s="94">
        <v>6.97</v>
      </c>
      <c r="R795" s="97">
        <v>7.14</v>
      </c>
      <c r="W795" s="93"/>
    </row>
    <row r="796" spans="1:23" x14ac:dyDescent="0.2">
      <c r="A796" s="94"/>
      <c r="B796" s="94" t="s">
        <v>235</v>
      </c>
      <c r="C796" s="94">
        <v>197.98</v>
      </c>
      <c r="D796" s="97">
        <v>178.3</v>
      </c>
      <c r="E796" s="97">
        <v>198.48</v>
      </c>
      <c r="F796" s="97"/>
      <c r="G796" s="94">
        <v>113.28</v>
      </c>
      <c r="H796" s="97">
        <v>101.37</v>
      </c>
      <c r="I796" s="97">
        <v>108.38</v>
      </c>
      <c r="J796" s="97"/>
      <c r="K796" s="94">
        <v>13.76</v>
      </c>
      <c r="L796" s="94">
        <v>13.34</v>
      </c>
      <c r="M796" s="94">
        <v>17.559999999999999</v>
      </c>
      <c r="N796" s="97"/>
      <c r="O796" s="94">
        <v>5.87</v>
      </c>
      <c r="P796" s="94">
        <v>5.66</v>
      </c>
      <c r="Q796" s="94">
        <v>6.67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0.3</v>
      </c>
      <c r="D801" s="97">
        <v>0.63</v>
      </c>
      <c r="E801" s="97">
        <v>2.62</v>
      </c>
      <c r="F801" s="97">
        <v>1.01</v>
      </c>
      <c r="G801" s="94">
        <v>24.7</v>
      </c>
      <c r="H801" s="97">
        <v>22.04</v>
      </c>
      <c r="I801" s="97">
        <v>21.36</v>
      </c>
      <c r="J801" s="97">
        <v>24.53</v>
      </c>
      <c r="K801" s="94">
        <v>0.17</v>
      </c>
      <c r="L801" s="94">
        <v>0.21</v>
      </c>
      <c r="M801" s="94">
        <v>0.3</v>
      </c>
      <c r="N801" s="97">
        <v>0.68</v>
      </c>
      <c r="O801" s="94">
        <v>39.18</v>
      </c>
      <c r="P801" s="94">
        <v>40.24</v>
      </c>
      <c r="Q801" s="94">
        <v>30.95</v>
      </c>
      <c r="R801" s="97">
        <v>30.61</v>
      </c>
    </row>
    <row r="802" spans="1:18" x14ac:dyDescent="0.2">
      <c r="A802" s="94"/>
      <c r="B802" s="94" t="s">
        <v>225</v>
      </c>
      <c r="C802" s="94">
        <v>0.38</v>
      </c>
      <c r="D802" s="97">
        <v>0.72</v>
      </c>
      <c r="E802" s="97">
        <v>2.11</v>
      </c>
      <c r="F802" s="97">
        <v>0.8</v>
      </c>
      <c r="G802" s="94">
        <v>25.33</v>
      </c>
      <c r="H802" s="97">
        <v>26.64</v>
      </c>
      <c r="I802" s="97">
        <v>21.83</v>
      </c>
      <c r="J802" s="97">
        <v>22.17</v>
      </c>
      <c r="K802" s="94">
        <v>0.13</v>
      </c>
      <c r="L802" s="94">
        <v>0.34</v>
      </c>
      <c r="M802" s="94">
        <v>0.21</v>
      </c>
      <c r="N802" s="97">
        <v>0.55000000000000004</v>
      </c>
      <c r="O802" s="94">
        <v>36.82</v>
      </c>
      <c r="P802" s="94">
        <v>41.59</v>
      </c>
      <c r="Q802" s="94">
        <v>31.71</v>
      </c>
      <c r="R802" s="97">
        <v>31.62</v>
      </c>
    </row>
    <row r="803" spans="1:18" x14ac:dyDescent="0.2">
      <c r="A803" s="94"/>
      <c r="B803" s="94" t="s">
        <v>226</v>
      </c>
      <c r="C803" s="94">
        <v>0.46</v>
      </c>
      <c r="D803" s="97">
        <v>1.18</v>
      </c>
      <c r="E803" s="97">
        <v>1.94</v>
      </c>
      <c r="F803" s="97">
        <v>1.6</v>
      </c>
      <c r="G803" s="94">
        <v>29.51</v>
      </c>
      <c r="H803" s="97">
        <v>30.36</v>
      </c>
      <c r="I803" s="97">
        <v>29.89</v>
      </c>
      <c r="J803" s="97">
        <v>23.31</v>
      </c>
      <c r="K803" s="94">
        <v>0.21</v>
      </c>
      <c r="L803" s="94">
        <v>0.72</v>
      </c>
      <c r="M803" s="94">
        <v>0.46</v>
      </c>
      <c r="N803" s="97">
        <v>0.51</v>
      </c>
      <c r="O803" s="94">
        <v>38.97</v>
      </c>
      <c r="P803" s="94">
        <v>39.65</v>
      </c>
      <c r="Q803" s="94">
        <v>39.81</v>
      </c>
      <c r="R803" s="97">
        <v>38.840000000000003</v>
      </c>
    </row>
    <row r="804" spans="1:18" x14ac:dyDescent="0.2">
      <c r="A804" s="94"/>
      <c r="B804" s="94" t="s">
        <v>227</v>
      </c>
      <c r="C804" s="94">
        <v>0.63</v>
      </c>
      <c r="D804" s="97">
        <v>0.63</v>
      </c>
      <c r="E804" s="97">
        <v>1.69</v>
      </c>
      <c r="F804" s="97">
        <v>1.06</v>
      </c>
      <c r="G804" s="94">
        <v>28.12</v>
      </c>
      <c r="H804" s="97">
        <v>25.67</v>
      </c>
      <c r="I804" s="97">
        <v>31.33</v>
      </c>
      <c r="J804" s="97">
        <v>24.45</v>
      </c>
      <c r="K804" s="94">
        <v>0.13</v>
      </c>
      <c r="L804" s="94">
        <v>0.63</v>
      </c>
      <c r="M804" s="94">
        <v>0.72</v>
      </c>
      <c r="N804" s="97">
        <v>0.97</v>
      </c>
      <c r="O804" s="94">
        <v>42.94</v>
      </c>
      <c r="P804" s="94">
        <v>27.87</v>
      </c>
      <c r="Q804" s="94">
        <v>40.619999999999997</v>
      </c>
      <c r="R804" s="97">
        <v>36.520000000000003</v>
      </c>
    </row>
    <row r="805" spans="1:18" x14ac:dyDescent="0.2">
      <c r="A805" s="94"/>
      <c r="B805" s="94" t="s">
        <v>228</v>
      </c>
      <c r="C805" s="94">
        <v>0.51</v>
      </c>
      <c r="D805" s="97">
        <v>1.06</v>
      </c>
      <c r="E805" s="97">
        <v>1.35</v>
      </c>
      <c r="F805" s="97">
        <v>1.1399999999999999</v>
      </c>
      <c r="G805" s="94">
        <v>34.24</v>
      </c>
      <c r="H805" s="97">
        <v>20.73</v>
      </c>
      <c r="I805" s="97">
        <v>30.74</v>
      </c>
      <c r="J805" s="97">
        <v>29.47</v>
      </c>
      <c r="K805" s="94">
        <v>0.51</v>
      </c>
      <c r="L805" s="94">
        <v>0.3</v>
      </c>
      <c r="M805" s="94">
        <v>0.72</v>
      </c>
      <c r="N805" s="97">
        <v>0.93</v>
      </c>
      <c r="O805" s="94">
        <v>47.88</v>
      </c>
      <c r="P805" s="94">
        <v>27.4</v>
      </c>
      <c r="Q805" s="94">
        <v>37.409999999999997</v>
      </c>
      <c r="R805" s="97">
        <v>41.88</v>
      </c>
    </row>
    <row r="806" spans="1:18" x14ac:dyDescent="0.2">
      <c r="A806" s="94"/>
      <c r="B806" s="94" t="s">
        <v>229</v>
      </c>
      <c r="C806" s="94">
        <v>0.46</v>
      </c>
      <c r="D806" s="97">
        <v>0.51</v>
      </c>
      <c r="E806" s="97">
        <v>1.69</v>
      </c>
      <c r="F806" s="97">
        <v>1.6</v>
      </c>
      <c r="G806" s="94">
        <v>29.43</v>
      </c>
      <c r="H806" s="97">
        <v>24.7</v>
      </c>
      <c r="I806" s="97">
        <v>27.87</v>
      </c>
      <c r="J806" s="97">
        <v>23.1</v>
      </c>
      <c r="K806" s="94">
        <v>0.21</v>
      </c>
      <c r="L806" s="94">
        <v>0.3</v>
      </c>
      <c r="M806" s="94">
        <v>0.46</v>
      </c>
      <c r="N806" s="97">
        <v>0.97</v>
      </c>
      <c r="O806" s="94">
        <v>42.81</v>
      </c>
      <c r="P806" s="94">
        <v>30.44</v>
      </c>
      <c r="Q806" s="94">
        <v>36.86</v>
      </c>
      <c r="R806" s="97">
        <v>39.770000000000003</v>
      </c>
    </row>
    <row r="807" spans="1:18" x14ac:dyDescent="0.2">
      <c r="A807" s="94"/>
      <c r="B807" s="94" t="s">
        <v>230</v>
      </c>
      <c r="C807" s="94">
        <v>0.3</v>
      </c>
      <c r="D807" s="97">
        <v>0.97</v>
      </c>
      <c r="E807" s="97">
        <v>1.35</v>
      </c>
      <c r="F807" s="97">
        <v>1.48</v>
      </c>
      <c r="G807" s="94">
        <v>30.1</v>
      </c>
      <c r="H807" s="97">
        <v>27.74</v>
      </c>
      <c r="I807" s="97">
        <v>27.82</v>
      </c>
      <c r="J807" s="97">
        <v>22.84</v>
      </c>
      <c r="K807" s="94">
        <v>0.3</v>
      </c>
      <c r="L807" s="94">
        <v>0.21</v>
      </c>
      <c r="M807" s="94">
        <v>0.76</v>
      </c>
      <c r="N807" s="97">
        <v>0.97</v>
      </c>
      <c r="O807" s="94">
        <v>47.63</v>
      </c>
      <c r="P807" s="94">
        <v>32.130000000000003</v>
      </c>
      <c r="Q807" s="94">
        <v>36.31</v>
      </c>
      <c r="R807" s="97">
        <v>42.69</v>
      </c>
    </row>
    <row r="808" spans="1:18" x14ac:dyDescent="0.2">
      <c r="A808" s="94"/>
      <c r="B808" s="94" t="s">
        <v>231</v>
      </c>
      <c r="C808" s="94">
        <v>0.34</v>
      </c>
      <c r="D808" s="97">
        <v>1.27</v>
      </c>
      <c r="E808" s="97">
        <v>1.69</v>
      </c>
      <c r="F808" s="97">
        <v>1.39</v>
      </c>
      <c r="G808" s="94">
        <v>28.2</v>
      </c>
      <c r="H808" s="97">
        <v>25.71</v>
      </c>
      <c r="I808" s="97">
        <v>26.77</v>
      </c>
      <c r="J808" s="97">
        <v>24.4</v>
      </c>
      <c r="K808" s="94">
        <v>0.17</v>
      </c>
      <c r="L808" s="94">
        <v>0.21</v>
      </c>
      <c r="M808" s="94">
        <v>0.38</v>
      </c>
      <c r="N808" s="97">
        <v>0.8</v>
      </c>
      <c r="O808" s="94">
        <v>44.71</v>
      </c>
      <c r="P808" s="94">
        <v>33.57</v>
      </c>
      <c r="Q808" s="94">
        <v>35.630000000000003</v>
      </c>
      <c r="R808" s="97">
        <v>43.45</v>
      </c>
    </row>
    <row r="809" spans="1:18" x14ac:dyDescent="0.2">
      <c r="A809" s="94"/>
      <c r="B809" s="94" t="s">
        <v>232</v>
      </c>
      <c r="C809" s="94">
        <v>1.01</v>
      </c>
      <c r="D809" s="97">
        <v>2.2799999999999998</v>
      </c>
      <c r="E809" s="97">
        <v>2.0299999999999998</v>
      </c>
      <c r="F809" s="97">
        <v>1.01</v>
      </c>
      <c r="G809" s="94">
        <v>30.99</v>
      </c>
      <c r="H809" s="97">
        <v>26.6</v>
      </c>
      <c r="I809" s="97">
        <v>24.91</v>
      </c>
      <c r="J809" s="97">
        <v>24.66</v>
      </c>
      <c r="K809" s="94">
        <v>0.3</v>
      </c>
      <c r="L809" s="94">
        <v>0.55000000000000004</v>
      </c>
      <c r="M809" s="94">
        <v>0.59</v>
      </c>
      <c r="N809" s="97">
        <v>1.06</v>
      </c>
      <c r="O809" s="94">
        <v>38.93</v>
      </c>
      <c r="P809" s="94">
        <v>33.520000000000003</v>
      </c>
      <c r="Q809" s="94">
        <v>32.340000000000003</v>
      </c>
      <c r="R809" s="97">
        <v>44.75</v>
      </c>
    </row>
    <row r="810" spans="1:18" x14ac:dyDescent="0.2">
      <c r="A810" s="94"/>
      <c r="B810" s="94" t="s">
        <v>233</v>
      </c>
      <c r="C810" s="94">
        <v>1.65</v>
      </c>
      <c r="D810" s="97">
        <v>2.0299999999999998</v>
      </c>
      <c r="E810" s="97">
        <v>2.0299999999999998</v>
      </c>
      <c r="F810" s="97">
        <v>1.27</v>
      </c>
      <c r="G810" s="94">
        <v>27.91</v>
      </c>
      <c r="H810" s="97">
        <v>26.68</v>
      </c>
      <c r="I810" s="97">
        <v>26.39</v>
      </c>
      <c r="J810" s="97">
        <v>27.82</v>
      </c>
      <c r="K810" s="94">
        <v>0.08</v>
      </c>
      <c r="L810" s="94">
        <v>0.42</v>
      </c>
      <c r="M810" s="94">
        <v>0.46</v>
      </c>
      <c r="N810" s="97">
        <v>0.93</v>
      </c>
      <c r="O810" s="94">
        <v>44.25</v>
      </c>
      <c r="P810" s="94">
        <v>35.21</v>
      </c>
      <c r="Q810" s="94">
        <v>32.89</v>
      </c>
      <c r="R810" s="97">
        <v>48.01</v>
      </c>
    </row>
    <row r="811" spans="1:18" x14ac:dyDescent="0.2">
      <c r="A811" s="94"/>
      <c r="B811" s="94" t="s">
        <v>234</v>
      </c>
      <c r="C811" s="94">
        <v>1.01</v>
      </c>
      <c r="D811" s="97">
        <v>2.7</v>
      </c>
      <c r="E811" s="97">
        <v>1.01</v>
      </c>
      <c r="F811" s="97">
        <v>1.18</v>
      </c>
      <c r="G811" s="94">
        <v>25</v>
      </c>
      <c r="H811" s="97">
        <v>22.8</v>
      </c>
      <c r="I811" s="97">
        <v>26.22</v>
      </c>
      <c r="J811" s="97">
        <v>27.32</v>
      </c>
      <c r="K811" s="94">
        <v>0.17</v>
      </c>
      <c r="L811" s="94">
        <v>0.42</v>
      </c>
      <c r="M811" s="94">
        <v>0.68</v>
      </c>
      <c r="N811" s="97">
        <v>0.59</v>
      </c>
      <c r="O811" s="94">
        <v>39.81</v>
      </c>
      <c r="P811" s="94">
        <v>31.16</v>
      </c>
      <c r="Q811" s="94">
        <v>28.88</v>
      </c>
      <c r="R811" s="97">
        <v>44.88</v>
      </c>
    </row>
    <row r="812" spans="1:18" x14ac:dyDescent="0.2">
      <c r="A812" s="94"/>
      <c r="B812" s="94" t="s">
        <v>235</v>
      </c>
      <c r="C812" s="94">
        <v>0.72</v>
      </c>
      <c r="D812" s="97">
        <v>2.96</v>
      </c>
      <c r="E812" s="97">
        <v>0.89</v>
      </c>
      <c r="F812" s="97"/>
      <c r="G812" s="94">
        <v>29.47</v>
      </c>
      <c r="H812" s="97">
        <v>22.59</v>
      </c>
      <c r="I812" s="97">
        <v>29.85</v>
      </c>
      <c r="J812" s="97"/>
      <c r="K812" s="94">
        <v>0.17</v>
      </c>
      <c r="L812" s="94">
        <v>0.51</v>
      </c>
      <c r="M812" s="94">
        <v>0.72</v>
      </c>
      <c r="N812" s="97"/>
      <c r="O812" s="94">
        <v>34.71</v>
      </c>
      <c r="P812" s="94">
        <v>31.88</v>
      </c>
      <c r="Q812" s="94">
        <v>34.409999999999997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1232045</v>
      </c>
      <c r="D818" s="101">
        <v>435545</v>
      </c>
      <c r="E818" s="101">
        <v>719430</v>
      </c>
      <c r="F818" s="101">
        <v>385694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1229897</v>
      </c>
      <c r="D819" s="101">
        <v>437830</v>
      </c>
      <c r="E819" s="101">
        <v>713010</v>
      </c>
      <c r="F819" s="101">
        <v>388673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1220500</v>
      </c>
      <c r="D820" s="101">
        <v>437237</v>
      </c>
      <c r="E820" s="101">
        <v>709530</v>
      </c>
      <c r="F820" s="101">
        <v>375279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1226135</v>
      </c>
      <c r="D821" s="101">
        <v>437843</v>
      </c>
      <c r="E821" s="101">
        <v>712739</v>
      </c>
      <c r="F821" s="101">
        <v>381710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1221943</v>
      </c>
      <c r="D822" s="101">
        <v>435607</v>
      </c>
      <c r="E822" s="101">
        <v>711405</v>
      </c>
      <c r="F822" s="101">
        <v>385068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1220202</v>
      </c>
      <c r="D823" s="101">
        <v>438150</v>
      </c>
      <c r="E823" s="101">
        <v>708851</v>
      </c>
      <c r="F823" s="101">
        <v>393271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1213981</v>
      </c>
      <c r="D824" s="101">
        <v>439850</v>
      </c>
      <c r="E824" s="101">
        <v>704906</v>
      </c>
      <c r="F824" s="101">
        <v>398358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1222709</v>
      </c>
      <c r="D825" s="101">
        <v>443333</v>
      </c>
      <c r="E825" s="101">
        <v>708966</v>
      </c>
      <c r="F825" s="101">
        <v>406201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1222396</v>
      </c>
      <c r="D826" s="101">
        <v>444883</v>
      </c>
      <c r="E826" s="101">
        <v>704404</v>
      </c>
      <c r="F826" s="101">
        <v>407889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1188169</v>
      </c>
      <c r="D827" s="101">
        <v>448933</v>
      </c>
      <c r="E827" s="101">
        <v>664843</v>
      </c>
      <c r="F827" s="101">
        <v>404277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1193444</v>
      </c>
      <c r="D828" s="101">
        <v>448034</v>
      </c>
      <c r="E828" s="101">
        <v>669892</v>
      </c>
      <c r="F828" s="101">
        <v>406744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1195003</v>
      </c>
      <c r="D829" s="101">
        <v>449518</v>
      </c>
      <c r="E829" s="101">
        <v>670677</v>
      </c>
      <c r="F829" s="101">
        <v>409958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1204064</v>
      </c>
      <c r="D830" s="101">
        <v>451738</v>
      </c>
      <c r="E830" s="101">
        <v>675730</v>
      </c>
      <c r="F830" s="101">
        <v>418115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2519810</v>
      </c>
      <c r="D836" s="101">
        <v>989351</v>
      </c>
      <c r="E836" s="101">
        <v>864106</v>
      </c>
      <c r="F836" s="101">
        <v>512728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2521429</v>
      </c>
      <c r="D837" s="101">
        <v>993897</v>
      </c>
      <c r="E837" s="101">
        <v>856093</v>
      </c>
      <c r="F837" s="101">
        <v>519126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2514158</v>
      </c>
      <c r="D838" s="101">
        <v>1016191</v>
      </c>
      <c r="E838" s="101">
        <v>849225</v>
      </c>
      <c r="F838" s="101">
        <v>495980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2569091</v>
      </c>
      <c r="D839" s="101">
        <v>1053101</v>
      </c>
      <c r="E839" s="101">
        <v>853400</v>
      </c>
      <c r="F839" s="101">
        <v>508031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2595224</v>
      </c>
      <c r="D840" s="101">
        <v>1071154</v>
      </c>
      <c r="E840" s="101">
        <v>853172</v>
      </c>
      <c r="F840" s="101">
        <v>516498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2635450</v>
      </c>
      <c r="D841" s="101">
        <v>1099225</v>
      </c>
      <c r="E841" s="101">
        <v>852334</v>
      </c>
      <c r="F841" s="101">
        <v>532279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2689326</v>
      </c>
      <c r="D842" s="101">
        <v>1134124</v>
      </c>
      <c r="E842" s="101">
        <v>861108</v>
      </c>
      <c r="F842" s="101">
        <v>541644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2744499</v>
      </c>
      <c r="D843" s="101">
        <v>1158176</v>
      </c>
      <c r="E843" s="101">
        <v>874187</v>
      </c>
      <c r="F843" s="101">
        <v>558588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2762816</v>
      </c>
      <c r="D844" s="101">
        <v>1178694</v>
      </c>
      <c r="E844" s="101">
        <v>866665</v>
      </c>
      <c r="F844" s="101">
        <v>562591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2732600</v>
      </c>
      <c r="D845" s="101">
        <v>1204614</v>
      </c>
      <c r="E845" s="101">
        <v>816397</v>
      </c>
      <c r="F845" s="101">
        <v>554231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2686995</v>
      </c>
      <c r="D846" s="101">
        <v>1161720</v>
      </c>
      <c r="E846" s="101">
        <v>822732</v>
      </c>
      <c r="F846" s="101">
        <v>547439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2716083</v>
      </c>
      <c r="D847" s="101">
        <v>1180566</v>
      </c>
      <c r="E847" s="101">
        <v>827809</v>
      </c>
      <c r="F847" s="101">
        <v>553870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2714534</v>
      </c>
      <c r="D848" s="101">
        <v>1155590</v>
      </c>
      <c r="E848" s="101">
        <v>837966</v>
      </c>
      <c r="F848" s="101">
        <v>567675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71408277461</v>
      </c>
      <c r="D854" s="102">
        <v>15901328614</v>
      </c>
      <c r="E854" s="102">
        <v>3350191827</v>
      </c>
      <c r="F854" s="102">
        <v>4883449272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72808580422</v>
      </c>
      <c r="D855" s="102">
        <v>15814897328</v>
      </c>
      <c r="E855" s="102">
        <v>3322179703</v>
      </c>
      <c r="F855" s="102">
        <v>5234689885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72277153348</v>
      </c>
      <c r="D856" s="102">
        <v>15991884421</v>
      </c>
      <c r="E856" s="102">
        <v>3127490470</v>
      </c>
      <c r="F856" s="102">
        <v>4881330493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73628654412</v>
      </c>
      <c r="D857" s="102">
        <v>15974588127</v>
      </c>
      <c r="E857" s="102">
        <v>3310071791</v>
      </c>
      <c r="F857" s="102">
        <v>4795783282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73987916568</v>
      </c>
      <c r="D858" s="102">
        <v>16011525036</v>
      </c>
      <c r="E858" s="102">
        <v>3275703479</v>
      </c>
      <c r="F858" s="102">
        <v>4826549203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74451741201</v>
      </c>
      <c r="D859" s="102">
        <v>16297077487</v>
      </c>
      <c r="E859" s="102">
        <v>3190547212</v>
      </c>
      <c r="F859" s="102">
        <v>4965930163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75169463341</v>
      </c>
      <c r="D860" s="102">
        <v>16869678926</v>
      </c>
      <c r="E860" s="102">
        <v>3169230941</v>
      </c>
      <c r="F860" s="102">
        <v>4858632862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76126033229</v>
      </c>
      <c r="D861" s="102">
        <v>17288835869</v>
      </c>
      <c r="E861" s="102">
        <v>3178673427</v>
      </c>
      <c r="F861" s="102">
        <v>5165711676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75795986128</v>
      </c>
      <c r="D862" s="102">
        <v>16991832515</v>
      </c>
      <c r="E862" s="102">
        <v>3029565632</v>
      </c>
      <c r="F862" s="102">
        <v>5196834114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75928862336</v>
      </c>
      <c r="D863" s="102">
        <v>17121857791</v>
      </c>
      <c r="E863" s="102">
        <v>3006000921</v>
      </c>
      <c r="F863" s="102">
        <v>4687942874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75941053715</v>
      </c>
      <c r="D864" s="102">
        <v>16851942347</v>
      </c>
      <c r="E864" s="102">
        <v>3051899874</v>
      </c>
      <c r="F864" s="102">
        <v>4708930414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76795901749</v>
      </c>
      <c r="D865" s="102">
        <v>16913040185</v>
      </c>
      <c r="E865" s="102">
        <v>3657821253</v>
      </c>
      <c r="F865" s="102">
        <v>4737618460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78074599298</v>
      </c>
      <c r="D866" s="102">
        <v>17553866720</v>
      </c>
      <c r="E866" s="102">
        <v>4060228254</v>
      </c>
      <c r="F866" s="102">
        <v>4867753209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28339</v>
      </c>
      <c r="D872" s="102">
        <v>16072</v>
      </c>
      <c r="E872" s="102">
        <v>3877</v>
      </c>
      <c r="F872" s="102">
        <v>9524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28876</v>
      </c>
      <c r="D873" s="102">
        <v>15912</v>
      </c>
      <c r="E873" s="102">
        <v>3881</v>
      </c>
      <c r="F873" s="102">
        <v>10084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28748</v>
      </c>
      <c r="D874" s="102">
        <v>15737</v>
      </c>
      <c r="E874" s="102">
        <v>3683</v>
      </c>
      <c r="F874" s="102">
        <v>9842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28659</v>
      </c>
      <c r="D875" s="102">
        <v>15169</v>
      </c>
      <c r="E875" s="102">
        <v>3879</v>
      </c>
      <c r="F875" s="102">
        <v>9440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28509</v>
      </c>
      <c r="D876" s="102">
        <v>14948</v>
      </c>
      <c r="E876" s="102">
        <v>3839</v>
      </c>
      <c r="F876" s="102">
        <v>9345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28250</v>
      </c>
      <c r="D877" s="102">
        <v>14826</v>
      </c>
      <c r="E877" s="102">
        <v>3743</v>
      </c>
      <c r="F877" s="102">
        <v>9330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27951</v>
      </c>
      <c r="D878" s="102">
        <v>14875</v>
      </c>
      <c r="E878" s="102">
        <v>3680</v>
      </c>
      <c r="F878" s="102">
        <v>8970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27738</v>
      </c>
      <c r="D879" s="102">
        <v>14928</v>
      </c>
      <c r="E879" s="102">
        <v>3636</v>
      </c>
      <c r="F879" s="102">
        <v>9248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27434</v>
      </c>
      <c r="D880" s="102">
        <v>14416</v>
      </c>
      <c r="E880" s="102">
        <v>3496</v>
      </c>
      <c r="F880" s="102">
        <v>9237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27786</v>
      </c>
      <c r="D881" s="102">
        <v>14214</v>
      </c>
      <c r="E881" s="102">
        <v>3682</v>
      </c>
      <c r="F881" s="102">
        <v>8458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28262</v>
      </c>
      <c r="D882" s="102">
        <v>14506</v>
      </c>
      <c r="E882" s="102">
        <v>3709</v>
      </c>
      <c r="F882" s="102">
        <v>8602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28275</v>
      </c>
      <c r="D883" s="102">
        <v>14326</v>
      </c>
      <c r="E883" s="102">
        <v>4419</v>
      </c>
      <c r="F883" s="102">
        <v>8554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28762</v>
      </c>
      <c r="D884" s="102">
        <v>15190</v>
      </c>
      <c r="E884" s="102">
        <v>4845</v>
      </c>
      <c r="F884" s="102">
        <v>8575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1.54E-2</v>
      </c>
      <c r="D890" s="103">
        <v>8.6E-3</v>
      </c>
      <c r="E890" s="103">
        <v>7.1999999999999998E-3</v>
      </c>
      <c r="F890" s="103">
        <v>3.3E-3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1.43E-2</v>
      </c>
      <c r="D891" s="103">
        <v>8.6E-3</v>
      </c>
      <c r="E891" s="103">
        <v>5.4999999999999997E-3</v>
      </c>
      <c r="F891" s="103">
        <v>3.3E-3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1.6799999999999999E-2</v>
      </c>
      <c r="D892" s="103">
        <v>8.5000000000000006E-3</v>
      </c>
      <c r="E892" s="103">
        <v>1.0200000000000001E-2</v>
      </c>
      <c r="F892" s="103">
        <v>3.0999999999999999E-3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1.3899999999999999E-2</v>
      </c>
      <c r="D893" s="103">
        <v>8.6999999999999994E-3</v>
      </c>
      <c r="E893" s="103">
        <v>5.3E-3</v>
      </c>
      <c r="F893" s="103">
        <v>3.2000000000000002E-3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1.4500000000000001E-2</v>
      </c>
      <c r="D894" s="103">
        <v>8.8999999999999999E-3</v>
      </c>
      <c r="E894" s="103">
        <v>5.7000000000000002E-3</v>
      </c>
      <c r="F894" s="103">
        <v>3.3E-3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1.5100000000000001E-2</v>
      </c>
      <c r="D895" s="103">
        <v>8.8999999999999999E-3</v>
      </c>
      <c r="E895" s="103">
        <v>6.6E-3</v>
      </c>
      <c r="F895" s="103">
        <v>3.5999999999999999E-3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1.4500000000000001E-2</v>
      </c>
      <c r="D896" s="103">
        <v>8.6999999999999994E-3</v>
      </c>
      <c r="E896" s="103">
        <v>5.7999999999999996E-3</v>
      </c>
      <c r="F896" s="103">
        <v>3.7000000000000002E-3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1.47E-2</v>
      </c>
      <c r="D897" s="103">
        <v>9.1999999999999998E-3</v>
      </c>
      <c r="E897" s="103">
        <v>5.8999999999999999E-3</v>
      </c>
      <c r="F897" s="103">
        <v>3.7000000000000002E-3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1.43E-2</v>
      </c>
      <c r="D898" s="103">
        <v>8.8999999999999999E-3</v>
      </c>
      <c r="E898" s="103">
        <v>5.5999999999999999E-3</v>
      </c>
      <c r="F898" s="103">
        <v>3.8E-3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1.3599999999999999E-2</v>
      </c>
      <c r="D899" s="103">
        <v>9.1000000000000004E-3</v>
      </c>
      <c r="E899" s="103">
        <v>4.4000000000000003E-3</v>
      </c>
      <c r="F899" s="103">
        <v>3.8E-3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1.4999999999999999E-2</v>
      </c>
      <c r="D900" s="103">
        <v>9.4000000000000004E-3</v>
      </c>
      <c r="E900" s="103">
        <v>6.1000000000000004E-3</v>
      </c>
      <c r="F900" s="103">
        <v>4.0000000000000001E-3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1.54E-2</v>
      </c>
      <c r="D901" s="103">
        <v>9.1999999999999998E-3</v>
      </c>
      <c r="E901" s="103">
        <v>7.1999999999999998E-3</v>
      </c>
      <c r="F901" s="103">
        <v>3.8999999999999998E-3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1.49E-2</v>
      </c>
      <c r="D902" s="103">
        <v>9.2999999999999992E-3</v>
      </c>
      <c r="E902" s="103">
        <v>6.1000000000000004E-3</v>
      </c>
      <c r="F902" s="103">
        <v>3.8999999999999998E-3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1.0699999999999999E-2</v>
      </c>
      <c r="D908" s="103">
        <v>6.4000000000000003E-3</v>
      </c>
      <c r="E908" s="103">
        <v>5.7000000000000002E-3</v>
      </c>
      <c r="F908" s="103">
        <v>3.2000000000000002E-3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1.0699999999999999E-2</v>
      </c>
      <c r="D909" s="103">
        <v>6.6E-3</v>
      </c>
      <c r="E909" s="103">
        <v>4.1999999999999997E-3</v>
      </c>
      <c r="F909" s="103">
        <v>3.2000000000000002E-3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1.0200000000000001E-2</v>
      </c>
      <c r="D910" s="103">
        <v>6.4999999999999997E-3</v>
      </c>
      <c r="E910" s="103">
        <v>3.0000000000000001E-3</v>
      </c>
      <c r="F910" s="103">
        <v>3.2000000000000002E-3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1.21E-2</v>
      </c>
      <c r="D911" s="103">
        <v>6.7000000000000002E-3</v>
      </c>
      <c r="E911" s="103">
        <v>6.7000000000000002E-3</v>
      </c>
      <c r="F911" s="103">
        <v>2.8E-3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1.01E-2</v>
      </c>
      <c r="D912" s="103">
        <v>6.7999999999999996E-3</v>
      </c>
      <c r="E912" s="103">
        <v>3.0000000000000001E-3</v>
      </c>
      <c r="F912" s="103">
        <v>2.8E-3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1.04E-2</v>
      </c>
      <c r="D913" s="103">
        <v>7.1000000000000004E-3</v>
      </c>
      <c r="E913" s="103">
        <v>3.0000000000000001E-3</v>
      </c>
      <c r="F913" s="103">
        <v>3.2000000000000002E-3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1.09E-2</v>
      </c>
      <c r="D914" s="103">
        <v>7.4000000000000003E-3</v>
      </c>
      <c r="E914" s="103">
        <v>3.0999999999999999E-3</v>
      </c>
      <c r="F914" s="103">
        <v>3.5000000000000001E-3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1.11E-2</v>
      </c>
      <c r="D915" s="103">
        <v>7.3000000000000001E-3</v>
      </c>
      <c r="E915" s="103">
        <v>3.3E-3</v>
      </c>
      <c r="F915" s="103">
        <v>3.7000000000000002E-3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1.1599999999999999E-2</v>
      </c>
      <c r="D916" s="103">
        <v>7.7999999999999996E-3</v>
      </c>
      <c r="E916" s="103">
        <v>3.3E-3</v>
      </c>
      <c r="F916" s="103">
        <v>3.8E-3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1.11E-2</v>
      </c>
      <c r="D917" s="103">
        <v>7.4999999999999997E-3</v>
      </c>
      <c r="E917" s="103">
        <v>3.3999999999999998E-3</v>
      </c>
      <c r="F917" s="103">
        <v>3.2000000000000002E-3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1.2E-2</v>
      </c>
      <c r="D918" s="103">
        <v>7.4999999999999997E-3</v>
      </c>
      <c r="E918" s="103">
        <v>3.5999999999999999E-3</v>
      </c>
      <c r="F918" s="103">
        <v>4.1999999999999997E-3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1.21E-2</v>
      </c>
      <c r="D919" s="103">
        <v>7.6E-3</v>
      </c>
      <c r="E919" s="103">
        <v>3.8E-3</v>
      </c>
      <c r="F919" s="103">
        <v>4.4000000000000003E-3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1.4500000000000001E-2</v>
      </c>
      <c r="D920" s="103">
        <v>9.7000000000000003E-3</v>
      </c>
      <c r="E920" s="103">
        <v>6.7999999999999996E-3</v>
      </c>
      <c r="F920" s="103">
        <v>4.4000000000000003E-3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8.8999999999999999E-3</v>
      </c>
      <c r="D926" s="103">
        <v>6.1999999999999998E-3</v>
      </c>
      <c r="E926" s="103">
        <v>2.8E-3</v>
      </c>
      <c r="F926" s="103">
        <v>2.8999999999999998E-3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9.1000000000000004E-3</v>
      </c>
      <c r="D927" s="103">
        <v>6.4999999999999997E-3</v>
      </c>
      <c r="E927" s="103">
        <v>4.3E-3</v>
      </c>
      <c r="F927" s="103">
        <v>2.8999999999999998E-3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9.4000000000000004E-3</v>
      </c>
      <c r="D928" s="103">
        <v>6.6E-3</v>
      </c>
      <c r="E928" s="103">
        <v>3.0000000000000001E-3</v>
      </c>
      <c r="F928" s="103">
        <v>3.0000000000000001E-3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9.2999999999999992E-3</v>
      </c>
      <c r="D929" s="103">
        <v>6.7999999999999996E-3</v>
      </c>
      <c r="E929" s="103">
        <v>2.7000000000000001E-3</v>
      </c>
      <c r="F929" s="103">
        <v>2.8999999999999998E-3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1.11E-2</v>
      </c>
      <c r="D930" s="103">
        <v>6.1000000000000004E-3</v>
      </c>
      <c r="E930" s="103">
        <v>6.3E-3</v>
      </c>
      <c r="F930" s="103">
        <v>2.8E-3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8.3000000000000001E-3</v>
      </c>
      <c r="D931" s="103">
        <v>5.8999999999999999E-3</v>
      </c>
      <c r="E931" s="103">
        <v>2.5999999999999999E-3</v>
      </c>
      <c r="F931" s="103">
        <v>2.8E-3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8.8000000000000005E-3</v>
      </c>
      <c r="D932" s="103">
        <v>6.1000000000000004E-3</v>
      </c>
      <c r="E932" s="103">
        <v>2.8E-3</v>
      </c>
      <c r="F932" s="103">
        <v>3.2000000000000002E-3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9.1999999999999998E-3</v>
      </c>
      <c r="D933" s="103">
        <v>6.6E-3</v>
      </c>
      <c r="E933" s="103">
        <v>2.5000000000000001E-3</v>
      </c>
      <c r="F933" s="103">
        <v>3.5999999999999999E-3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8.9999999999999993E-3</v>
      </c>
      <c r="D934" s="103">
        <v>6.6E-3</v>
      </c>
      <c r="E934" s="103">
        <v>2.3999999999999998E-3</v>
      </c>
      <c r="F934" s="103">
        <v>3.3999999999999998E-3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8.8999999999999999E-3</v>
      </c>
      <c r="D935" s="103">
        <v>6.4000000000000003E-3</v>
      </c>
      <c r="E935" s="103">
        <v>2.3E-3</v>
      </c>
      <c r="F935" s="103">
        <v>3.5999999999999999E-3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9.1000000000000004E-3</v>
      </c>
      <c r="D936" s="103">
        <v>6.4000000000000003E-3</v>
      </c>
      <c r="E936" s="103">
        <v>2.5000000000000001E-3</v>
      </c>
      <c r="F936" s="103">
        <v>3.7000000000000002E-3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9.5999999999999992E-3</v>
      </c>
      <c r="D937" s="103">
        <v>6.7000000000000002E-3</v>
      </c>
      <c r="E937" s="103">
        <v>2.8E-3</v>
      </c>
      <c r="F937" s="103">
        <v>3.8E-3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9.7000000000000003E-3</v>
      </c>
      <c r="D938" s="103">
        <v>6.6E-3</v>
      </c>
      <c r="E938" s="103">
        <v>2.8E-3</v>
      </c>
      <c r="F938" s="103">
        <v>4.1000000000000003E-3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5.7000000000000002E-3</v>
      </c>
      <c r="D944" s="103">
        <v>4.4999999999999997E-3</v>
      </c>
      <c r="E944" s="103">
        <v>1.1999999999999999E-3</v>
      </c>
      <c r="F944" s="103">
        <v>1.9E-3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5.7999999999999996E-3</v>
      </c>
      <c r="D945" s="103">
        <v>4.5999999999999999E-3</v>
      </c>
      <c r="E945" s="103">
        <v>1.1000000000000001E-3</v>
      </c>
      <c r="F945" s="103">
        <v>1.9E-3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6.3E-3</v>
      </c>
      <c r="D946" s="103">
        <v>4.7000000000000002E-3</v>
      </c>
      <c r="E946" s="103">
        <v>3.8999999999999998E-3</v>
      </c>
      <c r="F946" s="103">
        <v>1.8E-3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6.1999999999999998E-3</v>
      </c>
      <c r="D947" s="103">
        <v>4.8999999999999998E-3</v>
      </c>
      <c r="E947" s="103">
        <v>1.1999999999999999E-3</v>
      </c>
      <c r="F947" s="103">
        <v>2.0999999999999999E-3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5.8999999999999999E-3</v>
      </c>
      <c r="D948" s="103">
        <v>4.4999999999999997E-3</v>
      </c>
      <c r="E948" s="103">
        <v>1E-3</v>
      </c>
      <c r="F948" s="103">
        <v>2.2000000000000001E-3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8.2000000000000007E-3</v>
      </c>
      <c r="D949" s="103">
        <v>4.7000000000000002E-3</v>
      </c>
      <c r="E949" s="103">
        <v>4.4999999999999997E-3</v>
      </c>
      <c r="F949" s="103">
        <v>2.2000000000000001E-3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5.5999999999999999E-3</v>
      </c>
      <c r="D950" s="103">
        <v>4.4999999999999997E-3</v>
      </c>
      <c r="E950" s="103">
        <v>8.0000000000000004E-4</v>
      </c>
      <c r="F950" s="103">
        <v>2.0999999999999999E-3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6.1999999999999998E-3</v>
      </c>
      <c r="D951" s="103">
        <v>4.8999999999999998E-3</v>
      </c>
      <c r="E951" s="103">
        <v>8.9999999999999998E-4</v>
      </c>
      <c r="F951" s="103">
        <v>2.5000000000000001E-3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6.6E-3</v>
      </c>
      <c r="D952" s="103">
        <v>5.3E-3</v>
      </c>
      <c r="E952" s="103">
        <v>8.9999999999999998E-4</v>
      </c>
      <c r="F952" s="103">
        <v>2.7000000000000001E-3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6.4000000000000003E-3</v>
      </c>
      <c r="D953" s="103">
        <v>5.1000000000000004E-3</v>
      </c>
      <c r="E953" s="103">
        <v>8.9999999999999998E-4</v>
      </c>
      <c r="F953" s="103">
        <v>2.7000000000000001E-3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6.8999999999999999E-3</v>
      </c>
      <c r="D954" s="103">
        <v>5.5999999999999999E-3</v>
      </c>
      <c r="E954" s="103">
        <v>1E-3</v>
      </c>
      <c r="F954" s="103">
        <v>2.8999999999999998E-3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6.6E-3</v>
      </c>
      <c r="D955" s="103">
        <v>5.1000000000000004E-3</v>
      </c>
      <c r="E955" s="103">
        <v>1.1000000000000001E-3</v>
      </c>
      <c r="F955" s="103">
        <v>3.0000000000000001E-3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6.7000000000000002E-3</v>
      </c>
      <c r="D956" s="103">
        <v>5.1999999999999998E-3</v>
      </c>
      <c r="E956" s="103">
        <v>1E-3</v>
      </c>
      <c r="F956" s="103">
        <v>3.0000000000000001E-3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0.29099999999999998</v>
      </c>
      <c r="D962" s="103">
        <v>0.17119999999999999</v>
      </c>
      <c r="E962" s="103">
        <v>8.3000000000000004E-2</v>
      </c>
      <c r="F962" s="103">
        <v>0.1149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0.29170000000000001</v>
      </c>
      <c r="D963" s="103">
        <v>0.16550000000000001</v>
      </c>
      <c r="E963" s="103">
        <v>8.8400000000000006E-2</v>
      </c>
      <c r="F963" s="103">
        <v>0.1132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0.2802</v>
      </c>
      <c r="D964" s="103">
        <v>0.16300000000000001</v>
      </c>
      <c r="E964" s="103">
        <v>7.85E-2</v>
      </c>
      <c r="F964" s="103">
        <v>0.1087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0.28360000000000002</v>
      </c>
      <c r="D965" s="103">
        <v>0.16170000000000001</v>
      </c>
      <c r="E965" s="103">
        <v>8.77E-2</v>
      </c>
      <c r="F965" s="103">
        <v>0.1071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0.27779999999999999</v>
      </c>
      <c r="D966" s="103">
        <v>0.16139999999999999</v>
      </c>
      <c r="E966" s="103">
        <v>8.0699999999999994E-2</v>
      </c>
      <c r="F966" s="103">
        <v>0.10639999999999999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0.28439999999999999</v>
      </c>
      <c r="D967" s="103">
        <v>0.1633</v>
      </c>
      <c r="E967" s="103">
        <v>8.7099999999999997E-2</v>
      </c>
      <c r="F967" s="103">
        <v>0.1079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0.2823</v>
      </c>
      <c r="D968" s="103">
        <v>0.16400000000000001</v>
      </c>
      <c r="E968" s="103">
        <v>8.4199999999999997E-2</v>
      </c>
      <c r="F968" s="103">
        <v>0.1076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0.28760000000000002</v>
      </c>
      <c r="D969" s="103">
        <v>0.1661</v>
      </c>
      <c r="E969" s="103">
        <v>8.8200000000000001E-2</v>
      </c>
      <c r="F969" s="103">
        <v>0.1087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0.28220000000000001</v>
      </c>
      <c r="D970" s="103">
        <v>0.1661</v>
      </c>
      <c r="E970" s="103">
        <v>8.09E-2</v>
      </c>
      <c r="F970" s="103">
        <v>0.1069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0.27810000000000001</v>
      </c>
      <c r="D971" s="103">
        <v>0.16830000000000001</v>
      </c>
      <c r="E971" s="103">
        <v>7.2700000000000001E-2</v>
      </c>
      <c r="F971" s="103">
        <v>0.10730000000000001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0.2833</v>
      </c>
      <c r="D972" s="103">
        <v>0.16950000000000001</v>
      </c>
      <c r="E972" s="103">
        <v>7.8E-2</v>
      </c>
      <c r="F972" s="103">
        <v>0.1069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0.28639999999999999</v>
      </c>
      <c r="D973" s="103">
        <v>0.17150000000000001</v>
      </c>
      <c r="E973" s="103">
        <v>8.0600000000000005E-2</v>
      </c>
      <c r="F973" s="103">
        <v>0.10630000000000001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0.28839999999999999</v>
      </c>
      <c r="D974" s="103">
        <v>0.17469999999999999</v>
      </c>
      <c r="E974" s="103">
        <v>7.6499999999999999E-2</v>
      </c>
      <c r="F974" s="103">
        <v>0.11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0.66829999999999989</v>
      </c>
      <c r="D980" s="103">
        <f t="shared" si="34"/>
        <v>0.80310000000000004</v>
      </c>
      <c r="E980" s="103">
        <f t="shared" si="34"/>
        <v>0.90010000000000001</v>
      </c>
      <c r="F980" s="103">
        <f t="shared" si="34"/>
        <v>0.87380000000000002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0.66839999999999988</v>
      </c>
      <c r="D981" s="103">
        <f t="shared" si="34"/>
        <v>0.80819999999999992</v>
      </c>
      <c r="E981" s="103">
        <f t="shared" si="34"/>
        <v>0.89650000000000007</v>
      </c>
      <c r="F981" s="103">
        <f t="shared" si="34"/>
        <v>0.87550000000000006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0.67710000000000004</v>
      </c>
      <c r="D982" s="103">
        <f t="shared" si="34"/>
        <v>0.81069999999999998</v>
      </c>
      <c r="E982" s="103">
        <f t="shared" si="34"/>
        <v>0.90139999999999998</v>
      </c>
      <c r="F982" s="103">
        <f t="shared" si="34"/>
        <v>0.88019999999999998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0.67490000000000006</v>
      </c>
      <c r="D983" s="103">
        <f t="shared" si="34"/>
        <v>0.81119999999999992</v>
      </c>
      <c r="E983" s="103">
        <f t="shared" si="34"/>
        <v>0.89639999999999997</v>
      </c>
      <c r="F983" s="103">
        <f t="shared" si="34"/>
        <v>0.88190000000000002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0.68060000000000009</v>
      </c>
      <c r="D984" s="103">
        <f t="shared" si="34"/>
        <v>0.81230000000000002</v>
      </c>
      <c r="E984" s="103">
        <f t="shared" si="34"/>
        <v>0.90329999999999999</v>
      </c>
      <c r="F984" s="103">
        <f t="shared" si="34"/>
        <v>0.88250000000000006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0.67360000000000009</v>
      </c>
      <c r="D985" s="103">
        <f t="shared" si="34"/>
        <v>0.81009999999999993</v>
      </c>
      <c r="E985" s="103">
        <f t="shared" si="34"/>
        <v>0.8962</v>
      </c>
      <c r="F985" s="103">
        <f t="shared" si="34"/>
        <v>0.88029999999999997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0.67789999999999995</v>
      </c>
      <c r="D986" s="103">
        <f t="shared" si="34"/>
        <v>0.80930000000000002</v>
      </c>
      <c r="E986" s="103">
        <f t="shared" si="34"/>
        <v>0.90329999999999999</v>
      </c>
      <c r="F986" s="103">
        <f t="shared" si="34"/>
        <v>0.87990000000000002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0.67120000000000002</v>
      </c>
      <c r="D987" s="103">
        <f t="shared" si="34"/>
        <v>0.80589999999999995</v>
      </c>
      <c r="E987" s="103">
        <f t="shared" si="34"/>
        <v>0.8992</v>
      </c>
      <c r="F987" s="103">
        <f t="shared" si="34"/>
        <v>0.87779999999999991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0.6762999999999999</v>
      </c>
      <c r="D988" s="103">
        <f t="shared" si="34"/>
        <v>0.8052999999999999</v>
      </c>
      <c r="E988" s="103">
        <f t="shared" si="34"/>
        <v>0.90690000000000004</v>
      </c>
      <c r="F988" s="103">
        <f t="shared" si="34"/>
        <v>0.87939999999999996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0.68190000000000006</v>
      </c>
      <c r="D989" s="103">
        <f t="shared" si="34"/>
        <v>0.80360000000000009</v>
      </c>
      <c r="E989" s="103">
        <f t="shared" si="34"/>
        <v>0.91630000000000011</v>
      </c>
      <c r="F989" s="103">
        <f t="shared" si="34"/>
        <v>0.87939999999999996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0.67369999999999997</v>
      </c>
      <c r="D990" s="103">
        <f t="shared" si="34"/>
        <v>0.80160000000000009</v>
      </c>
      <c r="E990" s="103">
        <f t="shared" si="34"/>
        <v>0.90880000000000005</v>
      </c>
      <c r="F990" s="103">
        <f t="shared" si="34"/>
        <v>0.87829999999999997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0.66989999999999994</v>
      </c>
      <c r="D991" s="103">
        <f t="shared" si="34"/>
        <v>0.79989999999999994</v>
      </c>
      <c r="E991" s="103">
        <f t="shared" si="34"/>
        <v>0.90449999999999997</v>
      </c>
      <c r="F991" s="103">
        <f t="shared" si="34"/>
        <v>0.87860000000000005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0.66579999999999995</v>
      </c>
      <c r="D992" s="103">
        <f t="shared" si="34"/>
        <v>0.79449999999999998</v>
      </c>
      <c r="E992" s="103">
        <f t="shared" si="34"/>
        <v>0.90679999999999994</v>
      </c>
      <c r="F992" s="103">
        <f t="shared" si="34"/>
        <v>0.87460000000000004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2022-12-22T19:52:34Z</dcterms:modified>
</cp:coreProperties>
</file>