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B778" i="1" s="1"/>
  <c r="C117" i="1"/>
  <c r="C115" i="1"/>
  <c r="D57" i="1"/>
  <c r="C57" i="1" s="1"/>
  <c r="D56" i="1"/>
  <c r="C56" i="1" s="1"/>
  <c r="D55" i="1"/>
  <c r="C55" i="1" s="1"/>
  <c r="D54" i="1"/>
  <c r="C54" i="1" s="1"/>
  <c r="B18" i="1"/>
  <c r="I95" i="1"/>
  <c r="I99" i="1"/>
  <c r="I103" i="1"/>
  <c r="I100" i="1"/>
  <c r="I104" i="1"/>
  <c r="I108" i="1"/>
  <c r="C113" i="1"/>
  <c r="I97" i="1"/>
  <c r="I105" i="1"/>
  <c r="I109" i="1"/>
  <c r="I98" i="1"/>
  <c r="I106" i="1"/>
  <c r="I136" i="1"/>
  <c r="I138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B772" i="1"/>
  <c r="C102" i="1"/>
  <c r="C112" i="1"/>
  <c r="C118" i="1"/>
  <c r="C114" i="1"/>
  <c r="H32" i="1"/>
  <c r="D430" i="1"/>
  <c r="D441" i="1"/>
  <c r="D433" i="1"/>
  <c r="C775" i="1"/>
  <c r="H31" i="1"/>
  <c r="H34" i="1"/>
  <c r="G393" i="1"/>
  <c r="G400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H30" i="1"/>
  <c r="H33" i="1"/>
  <c r="C401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I396" i="1" l="1"/>
  <c r="I389" i="1"/>
  <c r="I400" i="1"/>
  <c r="I392" i="1"/>
  <c r="I394" i="1"/>
  <c r="I391" i="1"/>
  <c r="I399" i="1"/>
  <c r="I395" i="1"/>
  <c r="I402" i="1"/>
  <c r="I390" i="1"/>
  <c r="I398" i="1"/>
  <c r="I393" i="1"/>
  <c r="I401" i="1"/>
  <c r="G401" i="1"/>
  <c r="G403" i="1" s="1"/>
  <c r="E393" i="1"/>
  <c r="E394" i="1"/>
  <c r="E392" i="1"/>
  <c r="E389" i="1"/>
  <c r="D405" i="1"/>
  <c r="E390" i="1"/>
  <c r="E395" i="1"/>
  <c r="E397" i="1"/>
  <c r="E396" i="1"/>
  <c r="E391" i="1"/>
  <c r="E401" i="1"/>
  <c r="E402" i="1"/>
  <c r="C403" i="1"/>
  <c r="H259" i="1"/>
  <c r="I135" i="1"/>
  <c r="C135" i="1"/>
  <c r="H21" i="1"/>
  <c r="H19" i="1"/>
  <c r="H20" i="1"/>
  <c r="H22" i="1"/>
  <c r="H18" i="1"/>
  <c r="H17" i="1"/>
  <c r="H16" i="1"/>
  <c r="B779" i="1"/>
  <c r="C777" i="1"/>
  <c r="I147" i="1"/>
  <c r="B773" i="1"/>
  <c r="D439" i="1"/>
  <c r="I148" i="1"/>
  <c r="D429" i="1"/>
  <c r="I143" i="1"/>
  <c r="I144" i="1"/>
  <c r="D432" i="1"/>
  <c r="D436" i="1"/>
  <c r="C100" i="1"/>
  <c r="I403" i="1" l="1"/>
  <c r="E403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<sst xmlns="http://schemas.openxmlformats.org/spreadsheetml/2006/main" count="692" uniqueCount="532">
  <si>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</si>
  <si>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</si>
  <si>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</si>
  <si>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</si>
  <si>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</si>
  <si>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</si>
  <si>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</si>
  <si>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</si>
  <si>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</si>
  <si>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</si>
  <si>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</si>
  <si>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</si>
  <si>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</si>
  <si>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</si>
  <si>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</si>
  <si>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</si>
  <si>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</si>
  <si>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</si>
  <si>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</si>
  <si>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</si>
  <si>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</si>
  <si>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</si>
  <si>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</si>
  <si>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</si>
  <si>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</si>
  <si>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</si>
  <si>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</si>
  <si>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</si>
  <si>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</si>
  <si>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</si>
  <si>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</si>
  <si>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</si>
  <si>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</si>
  <si>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</si>
  <si>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</si>
  <si>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</si>
  <si>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</si>
  <si>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</si>
  <si>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</si>
  <si>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</si>
  <si>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</si>
  <si>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</si>
  <si>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</si>
  <si>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</si>
  <si>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</si>
  <si>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</si>
  <si>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</si>
  <si>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</si>
  <si>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</si>
  <si>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</si>
  <si>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</si>
  <si>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</si>
  <si>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</si>
  <si>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</si>
  <si>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</si>
  <si>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</si>
  <si>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</si>
  <si>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</si>
  <si>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</si>
  <si>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</si>
  <si>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</si>
  <si>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</si>
  <si>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</si>
  <si>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</si>
  <si>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</si>
  <si>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</si>
  <si>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</si>
  <si>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</si>
  <si>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</si>
  <si>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</si>
  <si>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</si>
  <si>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</si>
  <si>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</si>
  <si>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</si>
  <si>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</si>
  <si>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</si>
  <si>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</si>
  <si>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</si>
  <si>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</si>
  <si>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</si>
  <si>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</si>
  <si>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</si>
  <si>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</si>
  <si>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</si>
  <si>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</si>
  <si>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</si>
  <si>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</si>
  <si>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</si>
  <si>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</si>
  <si>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</si>
  <si>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</si>
  <si>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</si>
  <si>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</si>
  <si>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</si>
  <si>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</si>
  <si>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</si>
  <si>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</si>
  <si>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</si>
  <si>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</si>
  <si>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</si>
  <si>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</si>
  <si>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</si>
  <si>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</si>
  <si>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</si>
  <si>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</si>
  <si>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</si>
  <si>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</si>
  <si>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</si>
  <si>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</si>
  <si>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</si>
  <si>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</si>
  <si>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</si>
  <si>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</si>
  <si>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</si>
  <si>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</si>
  <si>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</si>
  <si>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</si>
  <si>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</si>
  <si>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</si>
  <si>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</si>
  <si>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</si>
  <si>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</si>
  <si>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</si>
  <si>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</si>
  <si>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</si>
  <si>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</si>
  <si>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</si>
  <si>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</si>
  <si>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</si>
  <si>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</si>
  <si>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</si>
  <si>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</si>
  <si>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</si>
  <si>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</si>
  <si>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</si>
  <si>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</si>
  <si>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</si>
  <si>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</si>
  <si>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</si>
  <si>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</si>
  <si>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</si>
  <si>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</si>
  <si>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</si>
  <si>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</si>
  <si>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</si>
  <si>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</si>
  <si>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</si>
  <si>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</si>
  <si>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</si>
  <si>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</si>
  <si>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</si>
  <si>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</si>
  <si>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</si>
  <si>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</si>
  <si>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</si>
  <si>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</si>
  <si>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</si>
  <si>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</si>
  <si>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</si>
  <si>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</si>
  <si>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</si>
  <si>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</si>
  <si>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</si>
  <si>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</si>
  <si>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</si>
  <si>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</si>
  <si>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</si>
  <si>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</si>
  <si>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</si>
  <si>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</si>
  <si>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</si>
  <si>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</si>
  <si>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</si>
  <si>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</si>
  <si>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</si>
  <si>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</si>
  <si>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</si>
  <si>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</si>
  <si>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</si>
  <si>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</si>
  <si>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</si>
  <si>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</si>
  <si>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</si>
  <si>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</si>
  <si>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</si>
  <si>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</si>
  <si>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</si>
  <si>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</si>
  <si>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</si>
  <si>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</si>
  <si>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</si>
  <si>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</si>
  <si>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</si>
  <si>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</si>
  <si>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</si>
  <si>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</si>
  <si>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</si>
  <si>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</si>
  <si>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</si>
  <si>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</si>
  <si>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</si>
  <si>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</si>
  <si>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</si>
  <si>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</si>
  <si>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</si>
  <si>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</si>
  <si>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</si>
  <si>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</si>
  <si>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</si>
  <si>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</si>
  <si>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</si>
  <si>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</si>
  <si>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</si>
  <si>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</si>
  <si>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</si>
  <si>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</si>
  <si>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</si>
  <si>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</si>
  <si>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</si>
  <si>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</si>
  <si>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</si>
  <si>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</si>
  <si>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</si>
  <si>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</si>
  <si>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</si>
  <si>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</si>
  <si>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</si>
  <si>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</si>
  <si>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</si>
  <si>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</si>
  <si>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</si>
  <si>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</si>
  <si>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</si>
  <si>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</si>
  <si>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</si>
  <si>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</si>
  <si>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</si>
  <si>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</si>
  <si>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</si>
  <si>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</si>
  <si>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</si>
  <si>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</si>
  <si>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</si>
  <si>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</si>
  <si>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</si>
  <si>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</si>
  <si>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</si>
  <si>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</si>
  <si>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</si>
  <si>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</si>
  <si>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</si>
  <si>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</si>
  <si>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</si>
  <si>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</si>
  <si>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</si>
  <si>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</si>
  <si>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</si>
  <si>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</si>
  <si>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</si>
  <si>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</si>
  <si>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</si>
  <si>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</si>
  <si>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</si>
  <si>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</si>
  <si>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</si>
  <si>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</si>
  <si>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</si>
  <si>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</si>
  <si>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</si>
  <si>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</si>
  <si>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</si>
  <si>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</si>
  <si>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</si>
  <si>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</si>
  <si>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</si>
  <si>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</si>
  <si>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</si>
  <si>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</si>
  <si>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</si>
  <si>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</si>
  <si>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</si>
  <si>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</si>
  <si>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</si>
  <si>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</si>
  <si>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</si>
  <si>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</si>
  <si>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</si>
  <si>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</si>
  <si>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</si>
  <si>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</si>
  <si>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</si>
  <si>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</si>
  <si>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</si>
  <si>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</si>
  <si>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</si>
  <si>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</si>
  <si>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</si>
  <si>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</si>
  <si>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</si>
  <si>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</si>
  <si>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</si>
  <si>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</si>
  <si>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</si>
  <si>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</si>
  <si>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</si>
  <si>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</si>
  <si>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</si>
  <si>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</si>
  <si>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</si>
  <si>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</si>
  <si>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</si>
  <si>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</si>
  <si>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</si>
  <si>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</si>
  <si>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</si>
  <si>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</si>
  <si>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</si>
  <si>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</si>
  <si>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</si>
  <si>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</si>
  <si>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</si>
  <si>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</si>
  <si>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</si>
  <si>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</si>
  <si>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</si>
  <si>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</si>
  <si>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</si>
  <si>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</si>
  <si>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</si>
  <si>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</si>
  <si>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</si>
  <si>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</si>
  <si>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</si>
  <si>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</si>
  <si>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</si>
  <si>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</si>
  <si>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</si>
  <si>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</si>
  <si>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</si>
  <si>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</si>
  <si>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</si>
  <si>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</si>
  <si>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</si>
  <si>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</si>
  <si>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</si>
  <si>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</si>
  <si>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</si>
  <si>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</si>
  <si>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</si>
  <si>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</si>
  <si>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</si>
  <si>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</si>
  <si>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</si>
  <si>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</si>
  <si>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</si>
  <si>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</si>
  <si>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</si>
  <si>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</si>
  <si>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</si>
  <si>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</si>
  <si>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</si>
  <si>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</si>
  <si>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</si>
  <si>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</si>
  <si>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</si>
  <si>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</si>
  <si>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</si>
  <si>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</si>
  <si>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</si>
  <si>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</si>
  <si>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</si>
  <si>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</si>
  <si>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</si>
  <si>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</si>
  <si>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</si>
  <si>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</si>
  <si>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</si>
  <si>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</si>
  <si>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</si>
  <si>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</si>
  <si>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</si>
  <si>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</si>
  <si>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</si>
  <si>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</si>
  <si>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</si>
  <si>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</si>
  <si>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</si>
  <si>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</si>
  <si>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</si>
  <si>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</si>
  <si>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</si>
  <si>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</si>
  <si>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</si>
  <si>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</si>
  <si>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</si>
  <si>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</si>
  <si>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</si>
  <si>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</si>
  <si>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</si>
  <si>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</si>
  <si>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</si>
  <si>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</si>
  <si>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</si>
  <si>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</si>
  <si>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</si>
  <si>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</si>
  <si>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</si>
  <si>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</si>
  <si>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</si>
  <si>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</si>
  <si>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</si>
  <si>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</si>
  <si>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</si>
  <si>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</si>
  <si>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</si>
  <si>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</si>
  <si>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</si>
  <si>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</si>
  <si>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</si>
  <si>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</si>
  <si>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</si>
  <si>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</si>
  <si>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</si>
  <si>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</si>
  <si>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</si>
  <si>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</si>
  <si>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</si>
  <si>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</si>
  <si>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</si>
  <si>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</si>
  <si>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</si>
  <si>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</si>
  <si>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</si>
  <si>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</si>
  <si>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</si>
  <si>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</si>
  <si>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</si>
  <si>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</si>
  <si>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</si>
  <si>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</si>
  <si>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</si>
  <si>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</si>
  <si>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</si>
  <si>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</si>
  <si>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</si>
  <si>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</si>
  <si>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</si>
  <si>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</si>
  <si>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</si>
  <si>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</si>
  <si>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</si>
  <si>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</si>
  <si>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</si>
  <si>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</si>
  <si>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</si>
  <si>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</si>
  <si>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</si>
  <si>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</si>
  <si>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</si>
  <si>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</si>
  <si>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</si>
  <si>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</si>
  <si>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</si>
  <si>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</si>
  <si>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</si>
  <si>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</si>
  <si>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</si>
  <si>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</si>
  <si>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</si>
  <si>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</si>
  <si>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</si>
  <si>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</si>
  <si>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</si>
  <si>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</si>
  <si>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</si>
  <si>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</si>
  <si>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</si>
  <si>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</si>
  <si>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</si>
  <si>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</si>
  <si>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</si>
  <si>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</si>
  <si>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</si>
  <si>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</si>
  <si>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</si>
  <si>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</si>
  <si>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</si>
  <si>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</si>
  <si>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</si>
  <si>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</si>
  <si>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</si>
  <si>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</si>
  <si>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</si>
  <si>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</si>
  <si>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</si>
  <si>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</si>
  <si>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</si>
  <si>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</si>
  <si>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</si>
  <si>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01:09 PM</t>
  </si>
  <si>
    <t>Entidad: Sinaloa (Sin)</t>
  </si>
  <si>
    <t>Gobernador:</t>
  </si>
  <si>
    <t>Dr. Rubén Rocha Moya</t>
  </si>
  <si>
    <t>01/01/2021 al 31/10/2027</t>
  </si>
  <si>
    <t>Medio Bajo</t>
  </si>
  <si>
    <t>Medio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</si>
  <si>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</si>
  <si>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</si>
  <si>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</si>
  <si>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</si>
  <si>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</si>
  <si>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</si>
  <si>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</si>
  <si>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</si>
  <si>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</si>
  <si>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</si>
  <si>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</si>
  <si>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</si>
  <si>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</si>
  <si>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</si>
  <si>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600 a 649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</si>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</sst>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-4.5926064699180653E-2</c:v>
                </c:pt>
                <c:pt idx="1">
                  <c:v>-6.9726352136349284E-2</c:v>
                </c:pt>
                <c:pt idx="2">
                  <c:v>-2.4394425757865629E-2</c:v>
                </c:pt>
                <c:pt idx="3">
                  <c:v>-5.9079194831691703E-2</c:v>
                </c:pt>
                <c:pt idx="4">
                  <c:v>-9.342932666750961E-2</c:v>
                </c:pt>
                <c:pt idx="5">
                  <c:v>-7.5800795847453084E-2</c:v>
                </c:pt>
                <c:pt idx="6">
                  <c:v>-7.084942251079214E-2</c:v>
                </c:pt>
                <c:pt idx="7">
                  <c:v>-7.1017568620493562E-2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4.6603614082170487E-2</c:v>
                </c:pt>
                <c:pt idx="1">
                  <c:v>7.9194500695423178E-2</c:v>
                </c:pt>
                <c:pt idx="2">
                  <c:v>2.6046428186054332E-2</c:v>
                </c:pt>
                <c:pt idx="3">
                  <c:v>5.9016636534972071E-2</c:v>
                </c:pt>
                <c:pt idx="4">
                  <c:v>8.5827666125377414E-2</c:v>
                </c:pt>
                <c:pt idx="5">
                  <c:v>6.8724426399998415E-2</c:v>
                </c:pt>
                <c:pt idx="6">
                  <c:v>6.4308274046383174E-2</c:v>
                </c:pt>
                <c:pt idx="7">
                  <c:v>6.0055302858285267E-2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97688832"/>
        <c:axId val="799642688"/>
      </c:barChart>
      <c:catAx>
        <c:axId val="797688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9642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964268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688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5.7000000000000002E-3</c:v>
                </c:pt>
                <c:pt idx="1">
                  <c:v>5.4999999999999997E-3</c:v>
                </c:pt>
                <c:pt idx="2">
                  <c:v>5.1999999999999998E-3</c:v>
                </c:pt>
                <c:pt idx="3">
                  <c:v>5.1999999999999998E-3</c:v>
                </c:pt>
                <c:pt idx="4">
                  <c:v>5.3E-3</c:v>
                </c:pt>
                <c:pt idx="5">
                  <c:v>5.5999999999999999E-3</c:v>
                </c:pt>
                <c:pt idx="6">
                  <c:v>5.7999999999999996E-3</c:v>
                </c:pt>
                <c:pt idx="7">
                  <c:v>5.7999999999999996E-3</c:v>
                </c:pt>
                <c:pt idx="8">
                  <c:v>6.1000000000000004E-3</c:v>
                </c:pt>
                <c:pt idx="9">
                  <c:v>6.0000000000000001E-3</c:v>
                </c:pt>
                <c:pt idx="10">
                  <c:v>6.4000000000000003E-3</c:v>
                </c:pt>
                <c:pt idx="11">
                  <c:v>6.7000000000000002E-3</c:v>
                </c:pt>
                <c:pt idx="12">
                  <c:v>8.0000000000000002E-3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2.7000000000000001E-3</c:v>
                </c:pt>
                <c:pt idx="1">
                  <c:v>2.3999999999999998E-3</c:v>
                </c:pt>
                <c:pt idx="2">
                  <c:v>2.3999999999999998E-3</c:v>
                </c:pt>
                <c:pt idx="3">
                  <c:v>2.5000000000000001E-3</c:v>
                </c:pt>
                <c:pt idx="4">
                  <c:v>2.5000000000000001E-3</c:v>
                </c:pt>
                <c:pt idx="5">
                  <c:v>2.7000000000000001E-3</c:v>
                </c:pt>
                <c:pt idx="6">
                  <c:v>2.8999999999999998E-3</c:v>
                </c:pt>
                <c:pt idx="7">
                  <c:v>2.8E-3</c:v>
                </c:pt>
                <c:pt idx="8">
                  <c:v>3.0000000000000001E-3</c:v>
                </c:pt>
                <c:pt idx="9">
                  <c:v>2.8999999999999998E-3</c:v>
                </c:pt>
                <c:pt idx="10">
                  <c:v>2.8999999999999998E-3</c:v>
                </c:pt>
                <c:pt idx="11">
                  <c:v>3.0000000000000001E-3</c:v>
                </c:pt>
                <c:pt idx="12">
                  <c:v>4.0000000000000001E-3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3.3E-3</c:v>
                </c:pt>
                <c:pt idx="1">
                  <c:v>2.8E-3</c:v>
                </c:pt>
                <c:pt idx="2">
                  <c:v>2.2000000000000001E-3</c:v>
                </c:pt>
                <c:pt idx="3">
                  <c:v>2.2000000000000001E-3</c:v>
                </c:pt>
                <c:pt idx="4">
                  <c:v>2.0999999999999999E-3</c:v>
                </c:pt>
                <c:pt idx="5">
                  <c:v>2.3E-3</c:v>
                </c:pt>
                <c:pt idx="6">
                  <c:v>2.3E-3</c:v>
                </c:pt>
                <c:pt idx="7">
                  <c:v>2.3999999999999998E-3</c:v>
                </c:pt>
                <c:pt idx="8">
                  <c:v>2.5000000000000001E-3</c:v>
                </c:pt>
                <c:pt idx="9">
                  <c:v>2.5000000000000001E-3</c:v>
                </c:pt>
                <c:pt idx="10">
                  <c:v>2.7000000000000001E-3</c:v>
                </c:pt>
                <c:pt idx="11">
                  <c:v>2.8E-3</c:v>
                </c:pt>
                <c:pt idx="12">
                  <c:v>4.4999999999999997E-3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2.3E-3</c:v>
                </c:pt>
                <c:pt idx="1">
                  <c:v>2.2000000000000001E-3</c:v>
                </c:pt>
                <c:pt idx="2">
                  <c:v>2.2000000000000001E-3</c:v>
                </c:pt>
                <c:pt idx="3">
                  <c:v>2.0999999999999999E-3</c:v>
                </c:pt>
                <c:pt idx="4">
                  <c:v>2.2000000000000001E-3</c:v>
                </c:pt>
                <c:pt idx="5">
                  <c:v>2.3999999999999998E-3</c:v>
                </c:pt>
                <c:pt idx="6">
                  <c:v>2.5999999999999999E-3</c:v>
                </c:pt>
                <c:pt idx="7">
                  <c:v>2.5999999999999999E-3</c:v>
                </c:pt>
                <c:pt idx="8">
                  <c:v>2.5999999999999999E-3</c:v>
                </c:pt>
                <c:pt idx="9">
                  <c:v>2.5000000000000001E-3</c:v>
                </c:pt>
                <c:pt idx="10">
                  <c:v>2.8999999999999998E-3</c:v>
                </c:pt>
                <c:pt idx="11">
                  <c:v>3.2000000000000002E-3</c:v>
                </c:pt>
                <c:pt idx="12">
                  <c:v>3.2000000000000002E-3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42944"/>
        <c:axId val="795540800"/>
      </c:lineChart>
      <c:catAx>
        <c:axId val="71464294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540800"/>
        <c:crosses val="autoZero"/>
        <c:auto val="1"/>
        <c:lblAlgn val="ctr"/>
        <c:lblOffset val="100"/>
        <c:noMultiLvlLbl val="0"/>
      </c:catAx>
      <c:valAx>
        <c:axId val="795540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642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6.7999999999999996E-3</c:v>
                </c:pt>
                <c:pt idx="1">
                  <c:v>7.1000000000000004E-3</c:v>
                </c:pt>
                <c:pt idx="2">
                  <c:v>6.7999999999999996E-3</c:v>
                </c:pt>
                <c:pt idx="3">
                  <c:v>7.4000000000000003E-3</c:v>
                </c:pt>
                <c:pt idx="4">
                  <c:v>7.3000000000000001E-3</c:v>
                </c:pt>
                <c:pt idx="5">
                  <c:v>6.7999999999999996E-3</c:v>
                </c:pt>
                <c:pt idx="6">
                  <c:v>7.7999999999999996E-3</c:v>
                </c:pt>
                <c:pt idx="7">
                  <c:v>7.9000000000000008E-3</c:v>
                </c:pt>
                <c:pt idx="8">
                  <c:v>6.8999999999999999E-3</c:v>
                </c:pt>
                <c:pt idx="9">
                  <c:v>6.8999999999999999E-3</c:v>
                </c:pt>
                <c:pt idx="10">
                  <c:v>6.7999999999999996E-3</c:v>
                </c:pt>
                <c:pt idx="11">
                  <c:v>7.3000000000000001E-3</c:v>
                </c:pt>
                <c:pt idx="12">
                  <c:v>7.7999999999999996E-3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2.8E-3</c:v>
                </c:pt>
                <c:pt idx="2">
                  <c:v>2.5000000000000001E-3</c:v>
                </c:pt>
                <c:pt idx="3">
                  <c:v>2.5000000000000001E-3</c:v>
                </c:pt>
                <c:pt idx="4">
                  <c:v>2.3E-3</c:v>
                </c:pt>
                <c:pt idx="5">
                  <c:v>2.3E-3</c:v>
                </c:pt>
                <c:pt idx="6">
                  <c:v>2.3999999999999998E-3</c:v>
                </c:pt>
                <c:pt idx="7">
                  <c:v>2.5999999999999999E-3</c:v>
                </c:pt>
                <c:pt idx="8">
                  <c:v>2.7000000000000001E-3</c:v>
                </c:pt>
                <c:pt idx="9">
                  <c:v>2.5999999999999999E-3</c:v>
                </c:pt>
                <c:pt idx="10">
                  <c:v>2.5999999999999999E-3</c:v>
                </c:pt>
                <c:pt idx="11">
                  <c:v>2.7000000000000001E-3</c:v>
                </c:pt>
                <c:pt idx="12">
                  <c:v>2.7000000000000001E-3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4.8999999999999998E-3</c:v>
                </c:pt>
                <c:pt idx="2">
                  <c:v>4.3E-3</c:v>
                </c:pt>
                <c:pt idx="3">
                  <c:v>4.8999999999999998E-3</c:v>
                </c:pt>
                <c:pt idx="4">
                  <c:v>4.8999999999999998E-3</c:v>
                </c:pt>
                <c:pt idx="5">
                  <c:v>4.4999999999999997E-3</c:v>
                </c:pt>
                <c:pt idx="6">
                  <c:v>5.4000000000000003E-3</c:v>
                </c:pt>
                <c:pt idx="7">
                  <c:v>5.1999999999999998E-3</c:v>
                </c:pt>
                <c:pt idx="8">
                  <c:v>4.1999999999999997E-3</c:v>
                </c:pt>
                <c:pt idx="9">
                  <c:v>3.8999999999999998E-3</c:v>
                </c:pt>
                <c:pt idx="10">
                  <c:v>3.8999999999999998E-3</c:v>
                </c:pt>
                <c:pt idx="11">
                  <c:v>4.3E-3</c:v>
                </c:pt>
                <c:pt idx="12">
                  <c:v>4.7000000000000002E-3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2.7000000000000001E-3</c:v>
                </c:pt>
                <c:pt idx="1">
                  <c:v>2.5999999999999999E-3</c:v>
                </c:pt>
                <c:pt idx="2">
                  <c:v>2.5999999999999999E-3</c:v>
                </c:pt>
                <c:pt idx="3">
                  <c:v>2.5000000000000001E-3</c:v>
                </c:pt>
                <c:pt idx="4">
                  <c:v>2.5000000000000001E-3</c:v>
                </c:pt>
                <c:pt idx="5">
                  <c:v>2.7000000000000001E-3</c:v>
                </c:pt>
                <c:pt idx="6">
                  <c:v>2.8E-3</c:v>
                </c:pt>
                <c:pt idx="7">
                  <c:v>3.0999999999999999E-3</c:v>
                </c:pt>
                <c:pt idx="8">
                  <c:v>2.8E-3</c:v>
                </c:pt>
                <c:pt idx="9">
                  <c:v>3.0999999999999999E-3</c:v>
                </c:pt>
                <c:pt idx="10">
                  <c:v>3.3E-3</c:v>
                </c:pt>
                <c:pt idx="11">
                  <c:v>3.3E-3</c:v>
                </c:pt>
                <c:pt idx="12">
                  <c:v>3.5999999999999999E-3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43968"/>
        <c:axId val="795944640"/>
      </c:lineChart>
      <c:catAx>
        <c:axId val="7146439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944640"/>
        <c:crosses val="autoZero"/>
        <c:auto val="1"/>
        <c:lblAlgn val="ctr"/>
        <c:lblOffset val="100"/>
        <c:noMultiLvlLbl val="0"/>
      </c:catAx>
      <c:valAx>
        <c:axId val="795944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643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3.0000000000000001E-3</c:v>
                </c:pt>
                <c:pt idx="1">
                  <c:v>3.0000000000000001E-3</c:v>
                </c:pt>
                <c:pt idx="2">
                  <c:v>3.2000000000000002E-3</c:v>
                </c:pt>
                <c:pt idx="3">
                  <c:v>2.8999999999999998E-3</c:v>
                </c:pt>
                <c:pt idx="4">
                  <c:v>2.8E-3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3.0999999999999999E-3</c:v>
                </c:pt>
                <c:pt idx="8">
                  <c:v>3.3999999999999998E-3</c:v>
                </c:pt>
                <c:pt idx="9">
                  <c:v>3.2000000000000002E-3</c:v>
                </c:pt>
                <c:pt idx="10">
                  <c:v>3.3999999999999998E-3</c:v>
                </c:pt>
                <c:pt idx="11">
                  <c:v>3.2000000000000002E-3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2.0999999999999999E-3</c:v>
                </c:pt>
                <c:pt idx="2">
                  <c:v>2.3E-3</c:v>
                </c:pt>
                <c:pt idx="3">
                  <c:v>2E-3</c:v>
                </c:pt>
                <c:pt idx="4">
                  <c:v>1.9E-3</c:v>
                </c:pt>
                <c:pt idx="5">
                  <c:v>1.9E-3</c:v>
                </c:pt>
                <c:pt idx="6">
                  <c:v>2E-3</c:v>
                </c:pt>
                <c:pt idx="7">
                  <c:v>2.2000000000000001E-3</c:v>
                </c:pt>
                <c:pt idx="8">
                  <c:v>2.5000000000000001E-3</c:v>
                </c:pt>
                <c:pt idx="9">
                  <c:v>2.3E-3</c:v>
                </c:pt>
                <c:pt idx="10">
                  <c:v>2.5000000000000001E-3</c:v>
                </c:pt>
                <c:pt idx="11">
                  <c:v>2.3E-3</c:v>
                </c:pt>
                <c:pt idx="12">
                  <c:v>2.3E-3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6.9999999999999999E-4</c:v>
                </c:pt>
                <c:pt idx="1">
                  <c:v>5.9999999999999995E-4</c:v>
                </c:pt>
                <c:pt idx="2">
                  <c:v>1.8E-3</c:v>
                </c:pt>
                <c:pt idx="3">
                  <c:v>5.9999999999999995E-4</c:v>
                </c:pt>
                <c:pt idx="4">
                  <c:v>5.0000000000000001E-4</c:v>
                </c:pt>
                <c:pt idx="5">
                  <c:v>5.0000000000000001E-4</c:v>
                </c:pt>
                <c:pt idx="6">
                  <c:v>5.0000000000000001E-4</c:v>
                </c:pt>
                <c:pt idx="7">
                  <c:v>5.9999999999999995E-4</c:v>
                </c:pt>
                <c:pt idx="8">
                  <c:v>5.9999999999999995E-4</c:v>
                </c:pt>
                <c:pt idx="9">
                  <c:v>5.9999999999999995E-4</c:v>
                </c:pt>
                <c:pt idx="10">
                  <c:v>5.9999999999999995E-4</c:v>
                </c:pt>
                <c:pt idx="11">
                  <c:v>5.9999999999999995E-4</c:v>
                </c:pt>
                <c:pt idx="12">
                  <c:v>5.9999999999999995E-4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1.2999999999999999E-3</c:v>
                </c:pt>
                <c:pt idx="2">
                  <c:v>1.1999999999999999E-3</c:v>
                </c:pt>
                <c:pt idx="3">
                  <c:v>1.2999999999999999E-3</c:v>
                </c:pt>
                <c:pt idx="4">
                  <c:v>1.2999999999999999E-3</c:v>
                </c:pt>
                <c:pt idx="5">
                  <c:v>1.2999999999999999E-3</c:v>
                </c:pt>
                <c:pt idx="6">
                  <c:v>1.2999999999999999E-3</c:v>
                </c:pt>
                <c:pt idx="7">
                  <c:v>1.5E-3</c:v>
                </c:pt>
                <c:pt idx="8">
                  <c:v>1.6999999999999999E-3</c:v>
                </c:pt>
                <c:pt idx="9">
                  <c:v>1.6000000000000001E-3</c:v>
                </c:pt>
                <c:pt idx="10">
                  <c:v>1.6999999999999999E-3</c:v>
                </c:pt>
                <c:pt idx="11">
                  <c:v>1.8E-3</c:v>
                </c:pt>
                <c:pt idx="12">
                  <c:v>1.9E-3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44992"/>
        <c:axId val="795946944"/>
      </c:lineChart>
      <c:catAx>
        <c:axId val="714644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946944"/>
        <c:crosses val="autoZero"/>
        <c:auto val="1"/>
        <c:lblAlgn val="ctr"/>
        <c:lblOffset val="100"/>
        <c:noMultiLvlLbl val="0"/>
      </c:catAx>
      <c:valAx>
        <c:axId val="795946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644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0.25619999999999998</c:v>
                </c:pt>
                <c:pt idx="1">
                  <c:v>0.24690000000000001</c:v>
                </c:pt>
                <c:pt idx="2">
                  <c:v>0.23719999999999999</c:v>
                </c:pt>
                <c:pt idx="3">
                  <c:v>0.23710000000000001</c:v>
                </c:pt>
                <c:pt idx="4">
                  <c:v>0.2278</c:v>
                </c:pt>
                <c:pt idx="5">
                  <c:v>0.22550000000000001</c:v>
                </c:pt>
                <c:pt idx="6">
                  <c:v>0.2283</c:v>
                </c:pt>
                <c:pt idx="7">
                  <c:v>0.22939999999999999</c:v>
                </c:pt>
                <c:pt idx="8">
                  <c:v>0.2253</c:v>
                </c:pt>
                <c:pt idx="9">
                  <c:v>0.2253</c:v>
                </c:pt>
                <c:pt idx="10">
                  <c:v>0.22570000000000001</c:v>
                </c:pt>
                <c:pt idx="11">
                  <c:v>0.2261</c:v>
                </c:pt>
                <c:pt idx="12">
                  <c:v>0.22850000000000001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0.14119999999999999</c:v>
                </c:pt>
                <c:pt idx="1">
                  <c:v>0.13300000000000001</c:v>
                </c:pt>
                <c:pt idx="2">
                  <c:v>0.13020000000000001</c:v>
                </c:pt>
                <c:pt idx="3">
                  <c:v>0.1283</c:v>
                </c:pt>
                <c:pt idx="4">
                  <c:v>0.12820000000000001</c:v>
                </c:pt>
                <c:pt idx="5">
                  <c:v>0.1288</c:v>
                </c:pt>
                <c:pt idx="6">
                  <c:v>0.12859999999999999</c:v>
                </c:pt>
                <c:pt idx="7">
                  <c:v>0.13059999999999999</c:v>
                </c:pt>
                <c:pt idx="8">
                  <c:v>0.12820000000000001</c:v>
                </c:pt>
                <c:pt idx="9">
                  <c:v>0.12970000000000001</c:v>
                </c:pt>
                <c:pt idx="10">
                  <c:v>0.13100000000000001</c:v>
                </c:pt>
                <c:pt idx="11">
                  <c:v>0.13300000000000001</c:v>
                </c:pt>
                <c:pt idx="12">
                  <c:v>0.13519999999999999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9.0499999999999997E-2</c:v>
                </c:pt>
                <c:pt idx="1">
                  <c:v>8.8400000000000006E-2</c:v>
                </c:pt>
                <c:pt idx="2">
                  <c:v>8.1699999999999995E-2</c:v>
                </c:pt>
                <c:pt idx="3">
                  <c:v>8.4400000000000003E-2</c:v>
                </c:pt>
                <c:pt idx="4">
                  <c:v>7.4399999999999994E-2</c:v>
                </c:pt>
                <c:pt idx="5">
                  <c:v>7.1900000000000006E-2</c:v>
                </c:pt>
                <c:pt idx="6">
                  <c:v>7.5999999999999998E-2</c:v>
                </c:pt>
                <c:pt idx="7">
                  <c:v>7.4899999999999994E-2</c:v>
                </c:pt>
                <c:pt idx="8">
                  <c:v>7.22E-2</c:v>
                </c:pt>
                <c:pt idx="9">
                  <c:v>7.0199999999999999E-2</c:v>
                </c:pt>
                <c:pt idx="10">
                  <c:v>6.9699999999999998E-2</c:v>
                </c:pt>
                <c:pt idx="11">
                  <c:v>6.88E-2</c:v>
                </c:pt>
                <c:pt idx="12">
                  <c:v>6.8500000000000005E-2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9.4600000000000004E-2</c:v>
                </c:pt>
                <c:pt idx="1">
                  <c:v>9.0399999999999994E-2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8.3500000000000005E-2</c:v>
                </c:pt>
                <c:pt idx="6">
                  <c:v>8.3199999999999996E-2</c:v>
                </c:pt>
                <c:pt idx="7">
                  <c:v>8.3699999999999997E-2</c:v>
                </c:pt>
                <c:pt idx="8">
                  <c:v>8.1900000000000001E-2</c:v>
                </c:pt>
                <c:pt idx="9">
                  <c:v>8.2199999999999995E-2</c:v>
                </c:pt>
                <c:pt idx="10">
                  <c:v>8.2000000000000003E-2</c:v>
                </c:pt>
                <c:pt idx="11">
                  <c:v>8.1000000000000003E-2</c:v>
                </c:pt>
                <c:pt idx="12">
                  <c:v>8.2900000000000001E-2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66496"/>
        <c:axId val="795949248"/>
      </c:lineChart>
      <c:catAx>
        <c:axId val="7146664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949248"/>
        <c:crosses val="autoZero"/>
        <c:auto val="1"/>
        <c:lblAlgn val="ctr"/>
        <c:lblOffset val="100"/>
        <c:noMultiLvlLbl val="0"/>
      </c:catAx>
      <c:valAx>
        <c:axId val="795949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666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0.71529999999999994</c:v>
                </c:pt>
                <c:pt idx="1">
                  <c:v>0.72460000000000002</c:v>
                </c:pt>
                <c:pt idx="2">
                  <c:v>0.73530000000000006</c:v>
                </c:pt>
                <c:pt idx="3">
                  <c:v>0.73490000000000011</c:v>
                </c:pt>
                <c:pt idx="4">
                  <c:v>0.74440000000000006</c:v>
                </c:pt>
                <c:pt idx="5">
                  <c:v>0.74769999999999981</c:v>
                </c:pt>
                <c:pt idx="6">
                  <c:v>0.74239999999999995</c:v>
                </c:pt>
                <c:pt idx="7">
                  <c:v>0.74199999999999999</c:v>
                </c:pt>
                <c:pt idx="8">
                  <c:v>0.74669999999999992</c:v>
                </c:pt>
                <c:pt idx="9">
                  <c:v>0.74659999999999993</c:v>
                </c:pt>
                <c:pt idx="10">
                  <c:v>0.74550000000000005</c:v>
                </c:pt>
                <c:pt idx="11">
                  <c:v>0.74340000000000006</c:v>
                </c:pt>
                <c:pt idx="12">
                  <c:v>0.73759999999999992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0.84830000000000005</c:v>
                </c:pt>
                <c:pt idx="1">
                  <c:v>0.85660000000000003</c:v>
                </c:pt>
                <c:pt idx="2">
                  <c:v>0.85960000000000014</c:v>
                </c:pt>
                <c:pt idx="3">
                  <c:v>0.86150000000000015</c:v>
                </c:pt>
                <c:pt idx="4">
                  <c:v>0.86190000000000011</c:v>
                </c:pt>
                <c:pt idx="5">
                  <c:v>0.86099999999999999</c:v>
                </c:pt>
                <c:pt idx="6">
                  <c:v>0.8609</c:v>
                </c:pt>
                <c:pt idx="7">
                  <c:v>0.85850000000000004</c:v>
                </c:pt>
                <c:pt idx="8">
                  <c:v>0.86030000000000006</c:v>
                </c:pt>
                <c:pt idx="9">
                  <c:v>0.85909999999999997</c:v>
                </c:pt>
                <c:pt idx="10">
                  <c:v>0.85750000000000004</c:v>
                </c:pt>
                <c:pt idx="11">
                  <c:v>0.85550000000000004</c:v>
                </c:pt>
                <c:pt idx="12">
                  <c:v>0.85230000000000006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0.89090000000000003</c:v>
                </c:pt>
                <c:pt idx="1">
                  <c:v>0.8929999999999999</c:v>
                </c:pt>
                <c:pt idx="2">
                  <c:v>0.90029999999999999</c:v>
                </c:pt>
                <c:pt idx="3">
                  <c:v>0.89819999999999989</c:v>
                </c:pt>
                <c:pt idx="4">
                  <c:v>0.90860000000000007</c:v>
                </c:pt>
                <c:pt idx="5">
                  <c:v>0.91190000000000015</c:v>
                </c:pt>
                <c:pt idx="6">
                  <c:v>0.9054000000000002</c:v>
                </c:pt>
                <c:pt idx="7">
                  <c:v>0.90780000000000005</c:v>
                </c:pt>
                <c:pt idx="8">
                  <c:v>0.91179999999999994</c:v>
                </c:pt>
                <c:pt idx="9">
                  <c:v>0.91379999999999995</c:v>
                </c:pt>
                <c:pt idx="10">
                  <c:v>0.91389999999999993</c:v>
                </c:pt>
                <c:pt idx="11">
                  <c:v>0.91269999999999996</c:v>
                </c:pt>
                <c:pt idx="12">
                  <c:v>0.90920000000000001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0.89700000000000002</c:v>
                </c:pt>
                <c:pt idx="1">
                  <c:v>0.9012</c:v>
                </c:pt>
                <c:pt idx="2">
                  <c:v>0.90680000000000005</c:v>
                </c:pt>
                <c:pt idx="3">
                  <c:v>0.90890000000000015</c:v>
                </c:pt>
                <c:pt idx="4">
                  <c:v>0.90860000000000019</c:v>
                </c:pt>
                <c:pt idx="5">
                  <c:v>0.90760000000000007</c:v>
                </c:pt>
                <c:pt idx="6">
                  <c:v>0.90749999999999997</c:v>
                </c:pt>
                <c:pt idx="7">
                  <c:v>0.90660000000000007</c:v>
                </c:pt>
                <c:pt idx="8">
                  <c:v>0.90829999999999989</c:v>
                </c:pt>
                <c:pt idx="9">
                  <c:v>0.90779999999999994</c:v>
                </c:pt>
                <c:pt idx="10">
                  <c:v>0.9073</c:v>
                </c:pt>
                <c:pt idx="11">
                  <c:v>0.90780000000000005</c:v>
                </c:pt>
                <c:pt idx="12">
                  <c:v>0.90539999999999998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67520"/>
        <c:axId val="798720576"/>
      </c:lineChart>
      <c:catAx>
        <c:axId val="714667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8720576"/>
        <c:crosses val="autoZero"/>
        <c:auto val="1"/>
        <c:lblAlgn val="ctr"/>
        <c:lblOffset val="100"/>
        <c:noMultiLvlLbl val="0"/>
      </c:catAx>
      <c:valAx>
        <c:axId val="798720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6675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60.56</c:v>
                </c:pt>
                <c:pt idx="1">
                  <c:v>57.62</c:v>
                </c:pt>
                <c:pt idx="2">
                  <c:v>62.87</c:v>
                </c:pt>
                <c:pt idx="3">
                  <c:v>64.819999999999993</c:v>
                </c:pt>
                <c:pt idx="4">
                  <c:v>69.05</c:v>
                </c:pt>
                <c:pt idx="5">
                  <c:v>64.69</c:v>
                </c:pt>
                <c:pt idx="6">
                  <c:v>64.45</c:v>
                </c:pt>
                <c:pt idx="7">
                  <c:v>61.15</c:v>
                </c:pt>
                <c:pt idx="8">
                  <c:v>65.510000000000005</c:v>
                </c:pt>
                <c:pt idx="9">
                  <c:v>75.72</c:v>
                </c:pt>
                <c:pt idx="10">
                  <c:v>70.14</c:v>
                </c:pt>
                <c:pt idx="11">
                  <c:v>57.91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66.010000000000005</c:v>
                </c:pt>
                <c:pt idx="1">
                  <c:v>65.41</c:v>
                </c:pt>
                <c:pt idx="2">
                  <c:v>64.75</c:v>
                </c:pt>
                <c:pt idx="3">
                  <c:v>40.67</c:v>
                </c:pt>
                <c:pt idx="4">
                  <c:v>53.02</c:v>
                </c:pt>
                <c:pt idx="5">
                  <c:v>61.75</c:v>
                </c:pt>
                <c:pt idx="6">
                  <c:v>61.45</c:v>
                </c:pt>
                <c:pt idx="7">
                  <c:v>72.02</c:v>
                </c:pt>
                <c:pt idx="8">
                  <c:v>74</c:v>
                </c:pt>
                <c:pt idx="9">
                  <c:v>79.290000000000006</c:v>
                </c:pt>
                <c:pt idx="10">
                  <c:v>77.44</c:v>
                </c:pt>
                <c:pt idx="11">
                  <c:v>74.099999999999994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69.81</c:v>
                </c:pt>
                <c:pt idx="1">
                  <c:v>74.040000000000006</c:v>
                </c:pt>
                <c:pt idx="2">
                  <c:v>82.66</c:v>
                </c:pt>
                <c:pt idx="3">
                  <c:v>77.540000000000006</c:v>
                </c:pt>
                <c:pt idx="4">
                  <c:v>81.47</c:v>
                </c:pt>
                <c:pt idx="5">
                  <c:v>80.81</c:v>
                </c:pt>
                <c:pt idx="6">
                  <c:v>66.83</c:v>
                </c:pt>
                <c:pt idx="7">
                  <c:v>71.56</c:v>
                </c:pt>
                <c:pt idx="8">
                  <c:v>76.58</c:v>
                </c:pt>
                <c:pt idx="9">
                  <c:v>76.84</c:v>
                </c:pt>
                <c:pt idx="10">
                  <c:v>77.900000000000006</c:v>
                </c:pt>
                <c:pt idx="11">
                  <c:v>68.72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69.44</c:v>
                </c:pt>
                <c:pt idx="1">
                  <c:v>69.81</c:v>
                </c:pt>
                <c:pt idx="2">
                  <c:v>84.51</c:v>
                </c:pt>
                <c:pt idx="3">
                  <c:v>85.5</c:v>
                </c:pt>
                <c:pt idx="4">
                  <c:v>92.67</c:v>
                </c:pt>
                <c:pt idx="5">
                  <c:v>93.13</c:v>
                </c:pt>
                <c:pt idx="6">
                  <c:v>69.48</c:v>
                </c:pt>
                <c:pt idx="7">
                  <c:v>92.04</c:v>
                </c:pt>
                <c:pt idx="8">
                  <c:v>87.41</c:v>
                </c:pt>
                <c:pt idx="9">
                  <c:v>95.74</c:v>
                </c:pt>
                <c:pt idx="10">
                  <c:v>87.08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69056"/>
        <c:axId val="798722880"/>
      </c:lineChart>
      <c:catAx>
        <c:axId val="7146690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8722880"/>
        <c:crosses val="autoZero"/>
        <c:auto val="1"/>
        <c:lblAlgn val="ctr"/>
        <c:lblOffset val="100"/>
        <c:noMultiLvlLbl val="0"/>
      </c:catAx>
      <c:valAx>
        <c:axId val="798722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669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28.35</c:v>
                </c:pt>
                <c:pt idx="1">
                  <c:v>25.17</c:v>
                </c:pt>
                <c:pt idx="2">
                  <c:v>27.59</c:v>
                </c:pt>
                <c:pt idx="3">
                  <c:v>25.11</c:v>
                </c:pt>
                <c:pt idx="4">
                  <c:v>28.35</c:v>
                </c:pt>
                <c:pt idx="5">
                  <c:v>28.05</c:v>
                </c:pt>
                <c:pt idx="6">
                  <c:v>27.26</c:v>
                </c:pt>
                <c:pt idx="7">
                  <c:v>24.45</c:v>
                </c:pt>
                <c:pt idx="8">
                  <c:v>25.34</c:v>
                </c:pt>
                <c:pt idx="9">
                  <c:v>30.79</c:v>
                </c:pt>
                <c:pt idx="10">
                  <c:v>29.27</c:v>
                </c:pt>
                <c:pt idx="11">
                  <c:v>24.35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27.85</c:v>
                </c:pt>
                <c:pt idx="1">
                  <c:v>27.68</c:v>
                </c:pt>
                <c:pt idx="2">
                  <c:v>25.6</c:v>
                </c:pt>
                <c:pt idx="3">
                  <c:v>14.9</c:v>
                </c:pt>
                <c:pt idx="4">
                  <c:v>19.82</c:v>
                </c:pt>
                <c:pt idx="5">
                  <c:v>23.59</c:v>
                </c:pt>
                <c:pt idx="6">
                  <c:v>22.96</c:v>
                </c:pt>
                <c:pt idx="7">
                  <c:v>29.57</c:v>
                </c:pt>
                <c:pt idx="8">
                  <c:v>31.48</c:v>
                </c:pt>
                <c:pt idx="9">
                  <c:v>34.72</c:v>
                </c:pt>
                <c:pt idx="10">
                  <c:v>33.270000000000003</c:v>
                </c:pt>
                <c:pt idx="11">
                  <c:v>29.57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30.66</c:v>
                </c:pt>
                <c:pt idx="1">
                  <c:v>31.68</c:v>
                </c:pt>
                <c:pt idx="2">
                  <c:v>34.69</c:v>
                </c:pt>
                <c:pt idx="3">
                  <c:v>32.11</c:v>
                </c:pt>
                <c:pt idx="4">
                  <c:v>32.24</c:v>
                </c:pt>
                <c:pt idx="5">
                  <c:v>32.01</c:v>
                </c:pt>
                <c:pt idx="6">
                  <c:v>26.56</c:v>
                </c:pt>
                <c:pt idx="7">
                  <c:v>29.11</c:v>
                </c:pt>
                <c:pt idx="8">
                  <c:v>33.4</c:v>
                </c:pt>
                <c:pt idx="9">
                  <c:v>31.52</c:v>
                </c:pt>
                <c:pt idx="10">
                  <c:v>34.19</c:v>
                </c:pt>
                <c:pt idx="11">
                  <c:v>28.35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29.47</c:v>
                </c:pt>
                <c:pt idx="1">
                  <c:v>29.7</c:v>
                </c:pt>
                <c:pt idx="2">
                  <c:v>34.56</c:v>
                </c:pt>
                <c:pt idx="3">
                  <c:v>35.479999999999997</c:v>
                </c:pt>
                <c:pt idx="4">
                  <c:v>37.1</c:v>
                </c:pt>
                <c:pt idx="5">
                  <c:v>37.43</c:v>
                </c:pt>
                <c:pt idx="6">
                  <c:v>25.37</c:v>
                </c:pt>
                <c:pt idx="7">
                  <c:v>36.31</c:v>
                </c:pt>
                <c:pt idx="8">
                  <c:v>34.26</c:v>
                </c:pt>
                <c:pt idx="9">
                  <c:v>38.42</c:v>
                </c:pt>
                <c:pt idx="10">
                  <c:v>36.64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866688"/>
        <c:axId val="798725184"/>
      </c:lineChart>
      <c:catAx>
        <c:axId val="7148666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8725184"/>
        <c:crosses val="autoZero"/>
        <c:auto val="1"/>
        <c:lblAlgn val="ctr"/>
        <c:lblOffset val="100"/>
        <c:noMultiLvlLbl val="0"/>
      </c:catAx>
      <c:valAx>
        <c:axId val="798725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8666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11.69</c:v>
                </c:pt>
                <c:pt idx="1">
                  <c:v>11.66</c:v>
                </c:pt>
                <c:pt idx="2">
                  <c:v>13.02</c:v>
                </c:pt>
                <c:pt idx="3">
                  <c:v>13.25</c:v>
                </c:pt>
                <c:pt idx="4">
                  <c:v>14.24</c:v>
                </c:pt>
                <c:pt idx="5">
                  <c:v>13.18</c:v>
                </c:pt>
                <c:pt idx="6">
                  <c:v>13.25</c:v>
                </c:pt>
                <c:pt idx="7">
                  <c:v>12.06</c:v>
                </c:pt>
                <c:pt idx="8">
                  <c:v>12.55</c:v>
                </c:pt>
                <c:pt idx="9">
                  <c:v>16.25</c:v>
                </c:pt>
                <c:pt idx="10">
                  <c:v>12.06</c:v>
                </c:pt>
                <c:pt idx="11">
                  <c:v>10.11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11.83</c:v>
                </c:pt>
                <c:pt idx="1">
                  <c:v>12.49</c:v>
                </c:pt>
                <c:pt idx="2">
                  <c:v>12.95</c:v>
                </c:pt>
                <c:pt idx="3">
                  <c:v>8.75</c:v>
                </c:pt>
                <c:pt idx="4">
                  <c:v>13.88</c:v>
                </c:pt>
                <c:pt idx="5">
                  <c:v>15.82</c:v>
                </c:pt>
                <c:pt idx="6">
                  <c:v>15.1</c:v>
                </c:pt>
                <c:pt idx="7">
                  <c:v>17.48</c:v>
                </c:pt>
                <c:pt idx="8">
                  <c:v>16.98</c:v>
                </c:pt>
                <c:pt idx="9">
                  <c:v>17.61</c:v>
                </c:pt>
                <c:pt idx="10">
                  <c:v>16.350000000000001</c:v>
                </c:pt>
                <c:pt idx="11">
                  <c:v>17.18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13.78</c:v>
                </c:pt>
                <c:pt idx="1">
                  <c:v>16.649999999999999</c:v>
                </c:pt>
                <c:pt idx="2">
                  <c:v>19.559999999999999</c:v>
                </c:pt>
                <c:pt idx="3">
                  <c:v>18.8</c:v>
                </c:pt>
                <c:pt idx="4">
                  <c:v>19.190000000000001</c:v>
                </c:pt>
                <c:pt idx="5">
                  <c:v>19</c:v>
                </c:pt>
                <c:pt idx="6">
                  <c:v>13.12</c:v>
                </c:pt>
                <c:pt idx="7">
                  <c:v>15.46</c:v>
                </c:pt>
                <c:pt idx="8">
                  <c:v>16.82</c:v>
                </c:pt>
                <c:pt idx="9">
                  <c:v>16.78</c:v>
                </c:pt>
                <c:pt idx="10">
                  <c:v>15.66</c:v>
                </c:pt>
                <c:pt idx="11">
                  <c:v>14.24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15.06</c:v>
                </c:pt>
                <c:pt idx="1">
                  <c:v>15.76</c:v>
                </c:pt>
                <c:pt idx="2">
                  <c:v>18.399999999999999</c:v>
                </c:pt>
                <c:pt idx="3">
                  <c:v>18.63</c:v>
                </c:pt>
                <c:pt idx="4">
                  <c:v>22.07</c:v>
                </c:pt>
                <c:pt idx="5">
                  <c:v>21.87</c:v>
                </c:pt>
                <c:pt idx="6">
                  <c:v>17.739999999999998</c:v>
                </c:pt>
                <c:pt idx="7">
                  <c:v>20.68</c:v>
                </c:pt>
                <c:pt idx="8">
                  <c:v>23.09</c:v>
                </c:pt>
                <c:pt idx="9">
                  <c:v>24.45</c:v>
                </c:pt>
                <c:pt idx="10">
                  <c:v>19.79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201280"/>
        <c:axId val="798727488"/>
      </c:lineChart>
      <c:catAx>
        <c:axId val="7192012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8727488"/>
        <c:crosses val="autoZero"/>
        <c:auto val="1"/>
        <c:lblAlgn val="ctr"/>
        <c:lblOffset val="100"/>
        <c:noMultiLvlLbl val="0"/>
      </c:catAx>
      <c:valAx>
        <c:axId val="798727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2012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1.65</c:v>
                </c:pt>
                <c:pt idx="1">
                  <c:v>1.49</c:v>
                </c:pt>
                <c:pt idx="2">
                  <c:v>1.42</c:v>
                </c:pt>
                <c:pt idx="3">
                  <c:v>1.88</c:v>
                </c:pt>
                <c:pt idx="4">
                  <c:v>2.31</c:v>
                </c:pt>
                <c:pt idx="5">
                  <c:v>1.55</c:v>
                </c:pt>
                <c:pt idx="6">
                  <c:v>1.78</c:v>
                </c:pt>
                <c:pt idx="7">
                  <c:v>1.72</c:v>
                </c:pt>
                <c:pt idx="8">
                  <c:v>2.94</c:v>
                </c:pt>
                <c:pt idx="9">
                  <c:v>2.11</c:v>
                </c:pt>
                <c:pt idx="10">
                  <c:v>1.92</c:v>
                </c:pt>
                <c:pt idx="11">
                  <c:v>1.62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2.35</c:v>
                </c:pt>
                <c:pt idx="1">
                  <c:v>1.98</c:v>
                </c:pt>
                <c:pt idx="2">
                  <c:v>2.44</c:v>
                </c:pt>
                <c:pt idx="3">
                  <c:v>1.39</c:v>
                </c:pt>
                <c:pt idx="4">
                  <c:v>1.1200000000000001</c:v>
                </c:pt>
                <c:pt idx="5">
                  <c:v>1.59</c:v>
                </c:pt>
                <c:pt idx="6">
                  <c:v>2.0499999999999998</c:v>
                </c:pt>
                <c:pt idx="7">
                  <c:v>1.82</c:v>
                </c:pt>
                <c:pt idx="8">
                  <c:v>2.21</c:v>
                </c:pt>
                <c:pt idx="9">
                  <c:v>2.1800000000000002</c:v>
                </c:pt>
                <c:pt idx="10">
                  <c:v>2.25</c:v>
                </c:pt>
                <c:pt idx="11">
                  <c:v>2.08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2.15</c:v>
                </c:pt>
                <c:pt idx="1">
                  <c:v>1.88</c:v>
                </c:pt>
                <c:pt idx="2">
                  <c:v>2.58</c:v>
                </c:pt>
                <c:pt idx="3">
                  <c:v>2.38</c:v>
                </c:pt>
                <c:pt idx="4">
                  <c:v>2.35</c:v>
                </c:pt>
                <c:pt idx="5">
                  <c:v>2.64</c:v>
                </c:pt>
                <c:pt idx="6">
                  <c:v>2.25</c:v>
                </c:pt>
                <c:pt idx="7">
                  <c:v>2.21</c:v>
                </c:pt>
                <c:pt idx="8">
                  <c:v>2.64</c:v>
                </c:pt>
                <c:pt idx="9">
                  <c:v>2.58</c:v>
                </c:pt>
                <c:pt idx="10">
                  <c:v>2.84</c:v>
                </c:pt>
                <c:pt idx="11">
                  <c:v>2.61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1.95</c:v>
                </c:pt>
                <c:pt idx="1">
                  <c:v>2.2799999999999998</c:v>
                </c:pt>
                <c:pt idx="2">
                  <c:v>3.8</c:v>
                </c:pt>
                <c:pt idx="3">
                  <c:v>3.3</c:v>
                </c:pt>
                <c:pt idx="4">
                  <c:v>4.0999999999999996</c:v>
                </c:pt>
                <c:pt idx="5">
                  <c:v>3.63</c:v>
                </c:pt>
                <c:pt idx="6">
                  <c:v>3.01</c:v>
                </c:pt>
                <c:pt idx="7">
                  <c:v>2.74</c:v>
                </c:pt>
                <c:pt idx="8">
                  <c:v>2.91</c:v>
                </c:pt>
                <c:pt idx="9">
                  <c:v>3.77</c:v>
                </c:pt>
                <c:pt idx="10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202816"/>
        <c:axId val="804718272"/>
      </c:lineChart>
      <c:catAx>
        <c:axId val="71920281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4718272"/>
        <c:crosses val="autoZero"/>
        <c:auto val="1"/>
        <c:lblAlgn val="ctr"/>
        <c:lblOffset val="100"/>
        <c:noMultiLvlLbl val="0"/>
      </c:catAx>
      <c:valAx>
        <c:axId val="804718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202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0.33</c:v>
                </c:pt>
                <c:pt idx="1">
                  <c:v>0.36</c:v>
                </c:pt>
                <c:pt idx="2">
                  <c:v>0.36</c:v>
                </c:pt>
                <c:pt idx="3">
                  <c:v>0.46</c:v>
                </c:pt>
                <c:pt idx="4">
                  <c:v>0.26</c:v>
                </c:pt>
                <c:pt idx="5">
                  <c:v>0.4</c:v>
                </c:pt>
                <c:pt idx="6">
                  <c:v>0.33</c:v>
                </c:pt>
                <c:pt idx="7">
                  <c:v>0.43</c:v>
                </c:pt>
                <c:pt idx="8">
                  <c:v>0.36</c:v>
                </c:pt>
                <c:pt idx="9">
                  <c:v>0.5</c:v>
                </c:pt>
                <c:pt idx="10">
                  <c:v>0.2</c:v>
                </c:pt>
                <c:pt idx="11">
                  <c:v>0.26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0.3</c:v>
                </c:pt>
                <c:pt idx="1">
                  <c:v>0.63</c:v>
                </c:pt>
                <c:pt idx="2">
                  <c:v>0.3</c:v>
                </c:pt>
                <c:pt idx="3">
                  <c:v>0.2</c:v>
                </c:pt>
                <c:pt idx="4">
                  <c:v>0</c:v>
                </c:pt>
                <c:pt idx="5">
                  <c:v>0.1</c:v>
                </c:pt>
                <c:pt idx="6">
                  <c:v>0.3</c:v>
                </c:pt>
                <c:pt idx="7">
                  <c:v>0.26</c:v>
                </c:pt>
                <c:pt idx="8">
                  <c:v>0.3</c:v>
                </c:pt>
                <c:pt idx="9">
                  <c:v>0.3</c:v>
                </c:pt>
                <c:pt idx="10">
                  <c:v>0.23</c:v>
                </c:pt>
                <c:pt idx="11">
                  <c:v>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0.26</c:v>
                </c:pt>
                <c:pt idx="1">
                  <c:v>0.46</c:v>
                </c:pt>
                <c:pt idx="2">
                  <c:v>0.53</c:v>
                </c:pt>
                <c:pt idx="3">
                  <c:v>0.36</c:v>
                </c:pt>
                <c:pt idx="4">
                  <c:v>0.46</c:v>
                </c:pt>
                <c:pt idx="5">
                  <c:v>0.33</c:v>
                </c:pt>
                <c:pt idx="6">
                  <c:v>0.69</c:v>
                </c:pt>
                <c:pt idx="7">
                  <c:v>0.26</c:v>
                </c:pt>
                <c:pt idx="8">
                  <c:v>0.3</c:v>
                </c:pt>
                <c:pt idx="9">
                  <c:v>0.5</c:v>
                </c:pt>
                <c:pt idx="10">
                  <c:v>0.26</c:v>
                </c:pt>
                <c:pt idx="11">
                  <c:v>0.26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0.33</c:v>
                </c:pt>
                <c:pt idx="1">
                  <c:v>0.36</c:v>
                </c:pt>
                <c:pt idx="2">
                  <c:v>0.36</c:v>
                </c:pt>
                <c:pt idx="3">
                  <c:v>0.17</c:v>
                </c:pt>
                <c:pt idx="4">
                  <c:v>0.26</c:v>
                </c:pt>
                <c:pt idx="5">
                  <c:v>0.23</c:v>
                </c:pt>
                <c:pt idx="6">
                  <c:v>0.23</c:v>
                </c:pt>
                <c:pt idx="7">
                  <c:v>0.2</c:v>
                </c:pt>
                <c:pt idx="8">
                  <c:v>0.46</c:v>
                </c:pt>
                <c:pt idx="9">
                  <c:v>0.26</c:v>
                </c:pt>
                <c:pt idx="10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203840"/>
        <c:axId val="804720576"/>
      </c:lineChart>
      <c:catAx>
        <c:axId val="7192038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4720576"/>
        <c:crosses val="autoZero"/>
        <c:auto val="1"/>
        <c:lblAlgn val="ctr"/>
        <c:lblOffset val="100"/>
        <c:noMultiLvlLbl val="0"/>
      </c:catAx>
      <c:valAx>
        <c:axId val="804720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203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0.1356130946124289</c:v>
                </c:pt>
                <c:pt idx="1">
                  <c:v>0.3452612031813882</c:v>
                </c:pt>
                <c:pt idx="2">
                  <c:v>0.2496420354344043</c:v>
                </c:pt>
                <c:pt idx="3">
                  <c:v>0.14010838209359636</c:v>
                </c:pt>
                <c:pt idx="4">
                  <c:v>9.8900996227649113E-2</c:v>
                </c:pt>
                <c:pt idx="5">
                  <c:v>1.2559709423869754E-2</c:v>
                </c:pt>
                <c:pt idx="6">
                  <c:v>1.7914579026663397E-2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2829568"/>
        <c:axId val="799644416"/>
      </c:barChart>
      <c:catAx>
        <c:axId val="662829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9644416"/>
        <c:crosses val="autoZero"/>
        <c:auto val="1"/>
        <c:lblAlgn val="ctr"/>
        <c:lblOffset val="100"/>
        <c:noMultiLvlLbl val="0"/>
      </c:catAx>
      <c:valAx>
        <c:axId val="79964441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282956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11.43</c:v>
                </c:pt>
                <c:pt idx="1">
                  <c:v>10.44</c:v>
                </c:pt>
                <c:pt idx="2">
                  <c:v>12.55</c:v>
                </c:pt>
                <c:pt idx="3">
                  <c:v>14.4</c:v>
                </c:pt>
                <c:pt idx="4">
                  <c:v>13.74</c:v>
                </c:pt>
                <c:pt idx="5">
                  <c:v>13.12</c:v>
                </c:pt>
                <c:pt idx="6">
                  <c:v>13.41</c:v>
                </c:pt>
                <c:pt idx="7">
                  <c:v>13.64</c:v>
                </c:pt>
                <c:pt idx="8">
                  <c:v>14.37</c:v>
                </c:pt>
                <c:pt idx="9">
                  <c:v>14.64</c:v>
                </c:pt>
                <c:pt idx="10">
                  <c:v>14.87</c:v>
                </c:pt>
                <c:pt idx="11">
                  <c:v>13.21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13.05</c:v>
                </c:pt>
                <c:pt idx="1">
                  <c:v>13.41</c:v>
                </c:pt>
                <c:pt idx="2">
                  <c:v>13.97</c:v>
                </c:pt>
                <c:pt idx="3">
                  <c:v>9.8800000000000008</c:v>
                </c:pt>
                <c:pt idx="4">
                  <c:v>11.5</c:v>
                </c:pt>
                <c:pt idx="5">
                  <c:v>12.75</c:v>
                </c:pt>
                <c:pt idx="6">
                  <c:v>12.62</c:v>
                </c:pt>
                <c:pt idx="7">
                  <c:v>14.11</c:v>
                </c:pt>
                <c:pt idx="8">
                  <c:v>14.44</c:v>
                </c:pt>
                <c:pt idx="9">
                  <c:v>14.04</c:v>
                </c:pt>
                <c:pt idx="10">
                  <c:v>15.16</c:v>
                </c:pt>
                <c:pt idx="11">
                  <c:v>14.34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13.41</c:v>
                </c:pt>
                <c:pt idx="1">
                  <c:v>14.17</c:v>
                </c:pt>
                <c:pt idx="2">
                  <c:v>15.1</c:v>
                </c:pt>
                <c:pt idx="3">
                  <c:v>14.11</c:v>
                </c:pt>
                <c:pt idx="4">
                  <c:v>16.62</c:v>
                </c:pt>
                <c:pt idx="5">
                  <c:v>14.9</c:v>
                </c:pt>
                <c:pt idx="6">
                  <c:v>15.4</c:v>
                </c:pt>
                <c:pt idx="7">
                  <c:v>14.34</c:v>
                </c:pt>
                <c:pt idx="8">
                  <c:v>14.04</c:v>
                </c:pt>
                <c:pt idx="9">
                  <c:v>16.45</c:v>
                </c:pt>
                <c:pt idx="10">
                  <c:v>14.34</c:v>
                </c:pt>
                <c:pt idx="11">
                  <c:v>13.94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13.78</c:v>
                </c:pt>
                <c:pt idx="1">
                  <c:v>13.74</c:v>
                </c:pt>
                <c:pt idx="2">
                  <c:v>16.78</c:v>
                </c:pt>
                <c:pt idx="3">
                  <c:v>16.68</c:v>
                </c:pt>
                <c:pt idx="4">
                  <c:v>17.05</c:v>
                </c:pt>
                <c:pt idx="5">
                  <c:v>18.760000000000002</c:v>
                </c:pt>
                <c:pt idx="6">
                  <c:v>14.93</c:v>
                </c:pt>
                <c:pt idx="7">
                  <c:v>19.39</c:v>
                </c:pt>
                <c:pt idx="8">
                  <c:v>16.68</c:v>
                </c:pt>
                <c:pt idx="9">
                  <c:v>15.96</c:v>
                </c:pt>
                <c:pt idx="10">
                  <c:v>16.059999999999999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245824"/>
        <c:axId val="804722880"/>
      </c:lineChart>
      <c:catAx>
        <c:axId val="7192458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4722880"/>
        <c:crosses val="autoZero"/>
        <c:auto val="1"/>
        <c:lblAlgn val="ctr"/>
        <c:lblOffset val="100"/>
        <c:noMultiLvlLbl val="0"/>
      </c:catAx>
      <c:valAx>
        <c:axId val="804722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245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2.94</c:v>
                </c:pt>
                <c:pt idx="1">
                  <c:v>3.63</c:v>
                </c:pt>
                <c:pt idx="2">
                  <c:v>3.53</c:v>
                </c:pt>
                <c:pt idx="3">
                  <c:v>4.59</c:v>
                </c:pt>
                <c:pt idx="4">
                  <c:v>4.49</c:v>
                </c:pt>
                <c:pt idx="5">
                  <c:v>3.83</c:v>
                </c:pt>
                <c:pt idx="6">
                  <c:v>4.8600000000000003</c:v>
                </c:pt>
                <c:pt idx="7">
                  <c:v>4.59</c:v>
                </c:pt>
                <c:pt idx="8">
                  <c:v>3.9</c:v>
                </c:pt>
                <c:pt idx="9">
                  <c:v>4.6900000000000004</c:v>
                </c:pt>
                <c:pt idx="10">
                  <c:v>3.96</c:v>
                </c:pt>
                <c:pt idx="11">
                  <c:v>3.14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3.3</c:v>
                </c:pt>
                <c:pt idx="1">
                  <c:v>3.24</c:v>
                </c:pt>
                <c:pt idx="2">
                  <c:v>3.53</c:v>
                </c:pt>
                <c:pt idx="3">
                  <c:v>2.87</c:v>
                </c:pt>
                <c:pt idx="4">
                  <c:v>3.3</c:v>
                </c:pt>
                <c:pt idx="5">
                  <c:v>3.8</c:v>
                </c:pt>
                <c:pt idx="6">
                  <c:v>3.9</c:v>
                </c:pt>
                <c:pt idx="7">
                  <c:v>3.2</c:v>
                </c:pt>
                <c:pt idx="8">
                  <c:v>3.5</c:v>
                </c:pt>
                <c:pt idx="9">
                  <c:v>3.3</c:v>
                </c:pt>
                <c:pt idx="10">
                  <c:v>2.74</c:v>
                </c:pt>
                <c:pt idx="11">
                  <c:v>2.54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2.91</c:v>
                </c:pt>
                <c:pt idx="1">
                  <c:v>2.87</c:v>
                </c:pt>
                <c:pt idx="2">
                  <c:v>3.11</c:v>
                </c:pt>
                <c:pt idx="3">
                  <c:v>3.37</c:v>
                </c:pt>
                <c:pt idx="4">
                  <c:v>3.77</c:v>
                </c:pt>
                <c:pt idx="5">
                  <c:v>4.29</c:v>
                </c:pt>
                <c:pt idx="6">
                  <c:v>3.96</c:v>
                </c:pt>
                <c:pt idx="7">
                  <c:v>3.57</c:v>
                </c:pt>
                <c:pt idx="8">
                  <c:v>3.5</c:v>
                </c:pt>
                <c:pt idx="9">
                  <c:v>3.34</c:v>
                </c:pt>
                <c:pt idx="10">
                  <c:v>3.37</c:v>
                </c:pt>
                <c:pt idx="11">
                  <c:v>3.5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2.81</c:v>
                </c:pt>
                <c:pt idx="1">
                  <c:v>2.68</c:v>
                </c:pt>
                <c:pt idx="2">
                  <c:v>3.2</c:v>
                </c:pt>
                <c:pt idx="3">
                  <c:v>3.87</c:v>
                </c:pt>
                <c:pt idx="4">
                  <c:v>3.53</c:v>
                </c:pt>
                <c:pt idx="5">
                  <c:v>3.5</c:v>
                </c:pt>
                <c:pt idx="6">
                  <c:v>2.35</c:v>
                </c:pt>
                <c:pt idx="7">
                  <c:v>2.68</c:v>
                </c:pt>
                <c:pt idx="8">
                  <c:v>2.31</c:v>
                </c:pt>
                <c:pt idx="9">
                  <c:v>3.01</c:v>
                </c:pt>
                <c:pt idx="1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991808"/>
        <c:axId val="805003840"/>
      </c:lineChart>
      <c:catAx>
        <c:axId val="7759918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5003840"/>
        <c:crosses val="autoZero"/>
        <c:auto val="1"/>
        <c:lblAlgn val="ctr"/>
        <c:lblOffset val="100"/>
        <c:noMultiLvlLbl val="0"/>
      </c:catAx>
      <c:valAx>
        <c:axId val="805003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5991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4.16</c:v>
                </c:pt>
                <c:pt idx="1">
                  <c:v>4.8600000000000003</c:v>
                </c:pt>
                <c:pt idx="2">
                  <c:v>4.3899999999999997</c:v>
                </c:pt>
                <c:pt idx="3">
                  <c:v>5.12</c:v>
                </c:pt>
                <c:pt idx="4">
                  <c:v>5.65</c:v>
                </c:pt>
                <c:pt idx="5">
                  <c:v>4.5599999999999996</c:v>
                </c:pt>
                <c:pt idx="6">
                  <c:v>3.57</c:v>
                </c:pt>
                <c:pt idx="7">
                  <c:v>4.26</c:v>
                </c:pt>
                <c:pt idx="8">
                  <c:v>6.05</c:v>
                </c:pt>
                <c:pt idx="9">
                  <c:v>6.74</c:v>
                </c:pt>
                <c:pt idx="10">
                  <c:v>7.86</c:v>
                </c:pt>
                <c:pt idx="11">
                  <c:v>5.22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7.33</c:v>
                </c:pt>
                <c:pt idx="1">
                  <c:v>5.98</c:v>
                </c:pt>
                <c:pt idx="2">
                  <c:v>5.95</c:v>
                </c:pt>
                <c:pt idx="3">
                  <c:v>2.68</c:v>
                </c:pt>
                <c:pt idx="4">
                  <c:v>3.4</c:v>
                </c:pt>
                <c:pt idx="5">
                  <c:v>4.0999999999999996</c:v>
                </c:pt>
                <c:pt idx="6">
                  <c:v>4.53</c:v>
                </c:pt>
                <c:pt idx="7">
                  <c:v>5.58</c:v>
                </c:pt>
                <c:pt idx="8">
                  <c:v>5.09</c:v>
                </c:pt>
                <c:pt idx="9">
                  <c:v>7.14</c:v>
                </c:pt>
                <c:pt idx="10">
                  <c:v>7.43</c:v>
                </c:pt>
                <c:pt idx="11">
                  <c:v>8.19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6.64</c:v>
                </c:pt>
                <c:pt idx="1">
                  <c:v>6.31</c:v>
                </c:pt>
                <c:pt idx="2">
                  <c:v>7.1</c:v>
                </c:pt>
                <c:pt idx="3">
                  <c:v>6.41</c:v>
                </c:pt>
                <c:pt idx="4">
                  <c:v>6.84</c:v>
                </c:pt>
                <c:pt idx="5">
                  <c:v>7.63</c:v>
                </c:pt>
                <c:pt idx="6">
                  <c:v>4.8600000000000003</c:v>
                </c:pt>
                <c:pt idx="7">
                  <c:v>6.61</c:v>
                </c:pt>
                <c:pt idx="8">
                  <c:v>5.88</c:v>
                </c:pt>
                <c:pt idx="9">
                  <c:v>5.68</c:v>
                </c:pt>
                <c:pt idx="10">
                  <c:v>7.24</c:v>
                </c:pt>
                <c:pt idx="11">
                  <c:v>5.81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6.05</c:v>
                </c:pt>
                <c:pt idx="1">
                  <c:v>5.29</c:v>
                </c:pt>
                <c:pt idx="2">
                  <c:v>7.4</c:v>
                </c:pt>
                <c:pt idx="3">
                  <c:v>7.37</c:v>
                </c:pt>
                <c:pt idx="4">
                  <c:v>8.56</c:v>
                </c:pt>
                <c:pt idx="5">
                  <c:v>7.7</c:v>
                </c:pt>
                <c:pt idx="6">
                  <c:v>5.85</c:v>
                </c:pt>
                <c:pt idx="7">
                  <c:v>10.039999999999999</c:v>
                </c:pt>
                <c:pt idx="8">
                  <c:v>7.7</c:v>
                </c:pt>
                <c:pt idx="9">
                  <c:v>9.8800000000000008</c:v>
                </c:pt>
                <c:pt idx="10">
                  <c:v>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992832"/>
        <c:axId val="805006144"/>
      </c:lineChart>
      <c:catAx>
        <c:axId val="7759928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5006144"/>
        <c:crosses val="autoZero"/>
        <c:auto val="1"/>
        <c:lblAlgn val="ctr"/>
        <c:lblOffset val="100"/>
        <c:noMultiLvlLbl val="0"/>
      </c:catAx>
      <c:valAx>
        <c:axId val="805006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5992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2.6700000000000002E-2</c:v>
                </c:pt>
                <c:pt idx="1">
                  <c:v>4.0021000000000001E-2</c:v>
                </c:pt>
                <c:pt idx="2">
                  <c:v>8.5274000000000003E-2</c:v>
                </c:pt>
                <c:pt idx="3">
                  <c:v>0.10169599999999999</c:v>
                </c:pt>
                <c:pt idx="4">
                  <c:v>0.27219599999999999</c:v>
                </c:pt>
                <c:pt idx="5">
                  <c:v>0.341393</c:v>
                </c:pt>
                <c:pt idx="6">
                  <c:v>0.13271999999999995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9.2589134081186325E-2</c:v>
                </c:pt>
                <c:pt idx="1">
                  <c:v>9.0502488091892708E-2</c:v>
                </c:pt>
                <c:pt idx="2">
                  <c:v>0.11462196886525207</c:v>
                </c:pt>
                <c:pt idx="3">
                  <c:v>3.5941189920566073E-2</c:v>
                </c:pt>
                <c:pt idx="4">
                  <c:v>0.1847362413143688</c:v>
                </c:pt>
                <c:pt idx="5">
                  <c:v>0.48160897772673406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75993856"/>
        <c:axId val="805009024"/>
      </c:barChart>
      <c:catAx>
        <c:axId val="77599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5009024"/>
        <c:crosses val="autoZero"/>
        <c:auto val="1"/>
        <c:lblAlgn val="ctr"/>
        <c:lblOffset val="100"/>
        <c:noMultiLvlLbl val="0"/>
      </c:catAx>
      <c:valAx>
        <c:axId val="80500902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599385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0.93745110999973191</c:v>
                </c:pt>
                <c:pt idx="1">
                  <c:v>0.76070333985005711</c:v>
                </c:pt>
                <c:pt idx="2">
                  <c:v>0.47907478843963519</c:v>
                </c:pt>
                <c:pt idx="3">
                  <c:v>0.56559799392161048</c:v>
                </c:pt>
                <c:pt idx="4">
                  <c:v>0.18365036786264285</c:v>
                </c:pt>
                <c:pt idx="5">
                  <c:v>0.21782294796063853</c:v>
                </c:pt>
                <c:pt idx="6">
                  <c:v>0.56656093020110909</c:v>
                </c:pt>
                <c:pt idx="7">
                  <c:v>0.91971839359845553</c:v>
                </c:pt>
                <c:pt idx="8">
                  <c:v>0.37811103611244207</c:v>
                </c:pt>
                <c:pt idx="9">
                  <c:v>0.2435704185042312</c:v>
                </c:pt>
                <c:pt idx="10">
                  <c:v>0.91004822841874433</c:v>
                </c:pt>
                <c:pt idx="11">
                  <c:v>0.51055557692823328</c:v>
                </c:pt>
                <c:pt idx="12">
                  <c:v>0.52933166859603653</c:v>
                </c:pt>
                <c:pt idx="13">
                  <c:v>0.18803720711173907</c:v>
                </c:pt>
                <c:pt idx="14">
                  <c:v>0.10712141507333355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7096960"/>
        <c:axId val="805010752"/>
      </c:barChart>
      <c:catAx>
        <c:axId val="797096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5010752"/>
        <c:crosses val="autoZero"/>
        <c:auto val="1"/>
        <c:lblAlgn val="ctr"/>
        <c:lblOffset val="100"/>
        <c:noMultiLvlLbl val="0"/>
      </c:catAx>
      <c:valAx>
        <c:axId val="80501075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09696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0.18222933937776672</c:v>
                </c:pt>
                <c:pt idx="1">
                  <c:v>1.9227573843614849E-2</c:v>
                </c:pt>
                <c:pt idx="2">
                  <c:v>0.4945091027286671</c:v>
                </c:pt>
                <c:pt idx="3">
                  <c:v>8.7183426883914977E-2</c:v>
                </c:pt>
                <c:pt idx="4">
                  <c:v>5.7768780563368909E-3</c:v>
                </c:pt>
                <c:pt idx="5">
                  <c:v>0.20496414979302802</c:v>
                </c:pt>
                <c:pt idx="6">
                  <c:v>6.1095293166714216E-3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334528"/>
        <c:axId val="805233792"/>
      </c:barChart>
      <c:catAx>
        <c:axId val="79733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5233792"/>
        <c:crosses val="autoZero"/>
        <c:auto val="0"/>
        <c:lblAlgn val="ctr"/>
        <c:lblOffset val="100"/>
        <c:noMultiLvlLbl val="0"/>
      </c:catAx>
      <c:valAx>
        <c:axId val="8052337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33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2204054</c:v>
                </c:pt>
                <c:pt idx="1">
                  <c:v>2536844</c:v>
                </c:pt>
                <c:pt idx="2">
                  <c:v>2767761</c:v>
                </c:pt>
                <c:pt idx="3">
                  <c:v>3026943</c:v>
                </c:pt>
                <c:pt idx="4">
                  <c:v>3021182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1107510</c:v>
                </c:pt>
                <c:pt idx="1">
                  <c:v>1262048</c:v>
                </c:pt>
                <c:pt idx="2">
                  <c:v>1376926</c:v>
                </c:pt>
                <c:pt idx="3">
                  <c:v>1498184</c:v>
                </c:pt>
                <c:pt idx="4">
                  <c:v>1479705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1096544</c:v>
                </c:pt>
                <c:pt idx="1">
                  <c:v>1274796</c:v>
                </c:pt>
                <c:pt idx="2">
                  <c:v>1390835</c:v>
                </c:pt>
                <c:pt idx="3">
                  <c:v>1528759</c:v>
                </c:pt>
                <c:pt idx="4">
                  <c:v>1541477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346816"/>
        <c:axId val="805236096"/>
      </c:lineChart>
      <c:catAx>
        <c:axId val="79734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5236096"/>
        <c:crosses val="autoZero"/>
        <c:auto val="1"/>
        <c:lblAlgn val="ctr"/>
        <c:lblOffset val="100"/>
        <c:noMultiLvlLbl val="0"/>
      </c:catAx>
      <c:valAx>
        <c:axId val="805236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346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163697</c:v>
                </c:pt>
                <c:pt idx="1">
                  <c:v>234353</c:v>
                </c:pt>
                <c:pt idx="2">
                  <c:v>833169</c:v>
                </c:pt>
                <c:pt idx="3">
                  <c:v>29153</c:v>
                </c:pt>
                <c:pt idx="4">
                  <c:v>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163910</c:v>
                </c:pt>
                <c:pt idx="1">
                  <c:v>264932</c:v>
                </c:pt>
                <c:pt idx="2">
                  <c:v>28921</c:v>
                </c:pt>
                <c:pt idx="3">
                  <c:v>21416</c:v>
                </c:pt>
                <c:pt idx="4">
                  <c:v>40477</c:v>
                </c:pt>
                <c:pt idx="5">
                  <c:v>50367</c:v>
                </c:pt>
                <c:pt idx="6">
                  <c:v>546422</c:v>
                </c:pt>
                <c:pt idx="7">
                  <c:v>16669</c:v>
                </c:pt>
                <c:pt idx="8">
                  <c:v>20393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7.8226648407058896E-2</c:v>
                </c:pt>
                <c:pt idx="1">
                  <c:v>0.6462526895431383</c:v>
                </c:pt>
                <c:pt idx="2">
                  <c:v>0.13156421162456952</c:v>
                </c:pt>
                <c:pt idx="3">
                  <c:v>0.14395645042523325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160297</c:v>
                </c:pt>
                <c:pt idx="1">
                  <c:v>304876</c:v>
                </c:pt>
                <c:pt idx="2">
                  <c:v>26946</c:v>
                </c:pt>
                <c:pt idx="3">
                  <c:v>26832</c:v>
                </c:pt>
                <c:pt idx="4">
                  <c:v>41147</c:v>
                </c:pt>
                <c:pt idx="5">
                  <c:v>37674</c:v>
                </c:pt>
                <c:pt idx="6">
                  <c:v>582964</c:v>
                </c:pt>
                <c:pt idx="7">
                  <c:v>18566</c:v>
                </c:pt>
                <c:pt idx="8">
                  <c:v>25798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90744</c:v>
                </c:pt>
                <c:pt idx="1">
                  <c:v>251800</c:v>
                </c:pt>
                <c:pt idx="2">
                  <c:v>18987</c:v>
                </c:pt>
                <c:pt idx="3">
                  <c:v>22279</c:v>
                </c:pt>
                <c:pt idx="4">
                  <c:v>34928</c:v>
                </c:pt>
                <c:pt idx="5">
                  <c:v>44362</c:v>
                </c:pt>
                <c:pt idx="6">
                  <c:v>505959</c:v>
                </c:pt>
                <c:pt idx="7">
                  <c:v>24806</c:v>
                </c:pt>
                <c:pt idx="8">
                  <c:v>13984</c:v>
                </c:pt>
                <c:pt idx="9">
                  <c:v>18993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465193</c:v>
                </c:pt>
                <c:pt idx="1">
                  <c:v>197067</c:v>
                </c:pt>
                <c:pt idx="2">
                  <c:v>268126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2898</c:v>
                </c:pt>
                <c:pt idx="1">
                  <c:v>1107</c:v>
                </c:pt>
                <c:pt idx="2">
                  <c:v>1791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142848"/>
        <c:axId val="805750464"/>
      </c:barChart>
      <c:catAx>
        <c:axId val="77614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5750464"/>
        <c:crosses val="autoZero"/>
        <c:auto val="1"/>
        <c:lblAlgn val="ctr"/>
        <c:lblOffset val="100"/>
        <c:noMultiLvlLbl val="0"/>
      </c:catAx>
      <c:valAx>
        <c:axId val="8057504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1428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14685</c:v>
                </c:pt>
                <c:pt idx="1">
                  <c:v>8415</c:v>
                </c:pt>
                <c:pt idx="2">
                  <c:v>6270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143872"/>
        <c:axId val="805752192"/>
      </c:barChart>
      <c:catAx>
        <c:axId val="77614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5752192"/>
        <c:crosses val="autoZero"/>
        <c:auto val="1"/>
        <c:lblAlgn val="ctr"/>
        <c:lblOffset val="100"/>
        <c:noMultiLvlLbl val="0"/>
      </c:catAx>
      <c:valAx>
        <c:axId val="805752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143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</c:v>
                </c:pt>
                <c:pt idx="1">
                  <c:v>322.25</c:v>
                </c:pt>
                <c:pt idx="2">
                  <c:v>326.02999999999997</c:v>
                </c:pt>
                <c:pt idx="3">
                  <c:v>339.69</c:v>
                </c:pt>
                <c:pt idx="4">
                  <c:v>377.06</c:v>
                </c:pt>
                <c:pt idx="5">
                  <c:v>376.88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664768"/>
        <c:axId val="805753920"/>
      </c:barChart>
      <c:catAx>
        <c:axId val="79766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5753920"/>
        <c:crosses val="autoZero"/>
        <c:auto val="1"/>
        <c:lblAlgn val="ctr"/>
        <c:lblOffset val="100"/>
        <c:noMultiLvlLbl val="0"/>
      </c:catAx>
      <c:valAx>
        <c:axId val="80575392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64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341.08</c:v>
                </c:pt>
                <c:pt idx="1">
                  <c:v>408.04</c:v>
                </c:pt>
                <c:pt idx="2">
                  <c:v>383.15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680640"/>
        <c:axId val="805755648"/>
      </c:barChart>
      <c:catAx>
        <c:axId val="79768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5755648"/>
        <c:crosses val="autoZero"/>
        <c:auto val="1"/>
        <c:lblAlgn val="ctr"/>
        <c:lblOffset val="100"/>
        <c:noMultiLvlLbl val="0"/>
      </c:catAx>
      <c:valAx>
        <c:axId val="80575564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80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0.16450003318123474</c:v>
                </c:pt>
                <c:pt idx="1">
                  <c:v>4.8999972397910936E-2</c:v>
                </c:pt>
                <c:pt idx="2">
                  <c:v>8.9799970988442571E-2</c:v>
                </c:pt>
                <c:pt idx="3">
                  <c:v>4.7799966681733627E-2</c:v>
                </c:pt>
                <c:pt idx="4">
                  <c:v>2.2000039543418379E-2</c:v>
                </c:pt>
                <c:pt idx="5">
                  <c:v>0.11159994432599908</c:v>
                </c:pt>
                <c:pt idx="6">
                  <c:v>9.1599979562708531E-2</c:v>
                </c:pt>
                <c:pt idx="7">
                  <c:v>4.8399969539822285E-2</c:v>
                </c:pt>
                <c:pt idx="8">
                  <c:v>7.6799974316354006E-2</c:v>
                </c:pt>
                <c:pt idx="9">
                  <c:v>4.4099916430270766E-2</c:v>
                </c:pt>
                <c:pt idx="10">
                  <c:v>1.4599939040492655E-2</c:v>
                </c:pt>
                <c:pt idx="11">
                  <c:v>0.23979990247261862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180928"/>
        <c:axId val="795166400"/>
      </c:barChart>
      <c:catAx>
        <c:axId val="669180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516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951664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180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2785821</c:v>
                </c:pt>
                <c:pt idx="1">
                  <c:v>2774060</c:v>
                </c:pt>
                <c:pt idx="2">
                  <c:v>2737728</c:v>
                </c:pt>
                <c:pt idx="3">
                  <c:v>2741458</c:v>
                </c:pt>
                <c:pt idx="4">
                  <c:v>2706306</c:v>
                </c:pt>
                <c:pt idx="5">
                  <c:v>2747045</c:v>
                </c:pt>
                <c:pt idx="6">
                  <c:v>2655892</c:v>
                </c:pt>
                <c:pt idx="7">
                  <c:v>2668911</c:v>
                </c:pt>
                <c:pt idx="8">
                  <c:v>2657669</c:v>
                </c:pt>
                <c:pt idx="9">
                  <c:v>2561275</c:v>
                </c:pt>
                <c:pt idx="10">
                  <c:v>2567943</c:v>
                </c:pt>
                <c:pt idx="11">
                  <c:v>2564883</c:v>
                </c:pt>
                <c:pt idx="12">
                  <c:v>2579161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715032</c:v>
                </c:pt>
                <c:pt idx="1">
                  <c:v>699641</c:v>
                </c:pt>
                <c:pt idx="2">
                  <c:v>692250</c:v>
                </c:pt>
                <c:pt idx="3">
                  <c:v>686896</c:v>
                </c:pt>
                <c:pt idx="4">
                  <c:v>683277</c:v>
                </c:pt>
                <c:pt idx="5">
                  <c:v>686676</c:v>
                </c:pt>
                <c:pt idx="6">
                  <c:v>686827</c:v>
                </c:pt>
                <c:pt idx="7">
                  <c:v>693274</c:v>
                </c:pt>
                <c:pt idx="8">
                  <c:v>687299</c:v>
                </c:pt>
                <c:pt idx="9">
                  <c:v>693124</c:v>
                </c:pt>
                <c:pt idx="10">
                  <c:v>689391</c:v>
                </c:pt>
                <c:pt idx="11">
                  <c:v>694761</c:v>
                </c:pt>
                <c:pt idx="12">
                  <c:v>698618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1972683</c:v>
                </c:pt>
                <c:pt idx="1">
                  <c:v>1965481</c:v>
                </c:pt>
                <c:pt idx="2">
                  <c:v>1957582</c:v>
                </c:pt>
                <c:pt idx="3">
                  <c:v>1964197</c:v>
                </c:pt>
                <c:pt idx="4">
                  <c:v>1931802</c:v>
                </c:pt>
                <c:pt idx="5">
                  <c:v>2007670</c:v>
                </c:pt>
                <c:pt idx="6">
                  <c:v>1927794</c:v>
                </c:pt>
                <c:pt idx="7">
                  <c:v>1934789</c:v>
                </c:pt>
                <c:pt idx="8">
                  <c:v>1922729</c:v>
                </c:pt>
                <c:pt idx="9">
                  <c:v>1811151</c:v>
                </c:pt>
                <c:pt idx="10">
                  <c:v>1820846</c:v>
                </c:pt>
                <c:pt idx="11">
                  <c:v>1815770</c:v>
                </c:pt>
                <c:pt idx="12">
                  <c:v>1826415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837114</c:v>
                </c:pt>
                <c:pt idx="1">
                  <c:v>839642</c:v>
                </c:pt>
                <c:pt idx="2">
                  <c:v>784808</c:v>
                </c:pt>
                <c:pt idx="3">
                  <c:v>786929</c:v>
                </c:pt>
                <c:pt idx="4">
                  <c:v>788111</c:v>
                </c:pt>
                <c:pt idx="5">
                  <c:v>799050</c:v>
                </c:pt>
                <c:pt idx="6">
                  <c:v>804305</c:v>
                </c:pt>
                <c:pt idx="7">
                  <c:v>815873</c:v>
                </c:pt>
                <c:pt idx="8">
                  <c:v>814500</c:v>
                </c:pt>
                <c:pt idx="9">
                  <c:v>818786</c:v>
                </c:pt>
                <c:pt idx="10">
                  <c:v>823419</c:v>
                </c:pt>
                <c:pt idx="11">
                  <c:v>825317</c:v>
                </c:pt>
                <c:pt idx="12">
                  <c:v>836280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291200"/>
        <c:axId val="795168704"/>
      </c:lineChart>
      <c:catAx>
        <c:axId val="714291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168704"/>
        <c:crosses val="autoZero"/>
        <c:auto val="1"/>
        <c:lblAlgn val="ctr"/>
        <c:lblOffset val="100"/>
        <c:noMultiLvlLbl val="0"/>
      </c:catAx>
      <c:valAx>
        <c:axId val="795168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291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5218031</c:v>
                </c:pt>
                <c:pt idx="1">
                  <c:v>5195098</c:v>
                </c:pt>
                <c:pt idx="2">
                  <c:v>5073195</c:v>
                </c:pt>
                <c:pt idx="3">
                  <c:v>5108475</c:v>
                </c:pt>
                <c:pt idx="4">
                  <c:v>5084566</c:v>
                </c:pt>
                <c:pt idx="5">
                  <c:v>5276130</c:v>
                </c:pt>
                <c:pt idx="6">
                  <c:v>5361925</c:v>
                </c:pt>
                <c:pt idx="7">
                  <c:v>5449485</c:v>
                </c:pt>
                <c:pt idx="8">
                  <c:v>5424699</c:v>
                </c:pt>
                <c:pt idx="9">
                  <c:v>5260909</c:v>
                </c:pt>
                <c:pt idx="10">
                  <c:v>5221701</c:v>
                </c:pt>
                <c:pt idx="11">
                  <c:v>5238514</c:v>
                </c:pt>
                <c:pt idx="12">
                  <c:v>5259093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1428043</c:v>
                </c:pt>
                <c:pt idx="1">
                  <c:v>1404564</c:v>
                </c:pt>
                <c:pt idx="2">
                  <c:v>1409213</c:v>
                </c:pt>
                <c:pt idx="3">
                  <c:v>1430248</c:v>
                </c:pt>
                <c:pt idx="4">
                  <c:v>1446215</c:v>
                </c:pt>
                <c:pt idx="5">
                  <c:v>1472584</c:v>
                </c:pt>
                <c:pt idx="6">
                  <c:v>1509952</c:v>
                </c:pt>
                <c:pt idx="7">
                  <c:v>1545813</c:v>
                </c:pt>
                <c:pt idx="8">
                  <c:v>1543145</c:v>
                </c:pt>
                <c:pt idx="9">
                  <c:v>1571090</c:v>
                </c:pt>
                <c:pt idx="10">
                  <c:v>1525683</c:v>
                </c:pt>
                <c:pt idx="11">
                  <c:v>1544309</c:v>
                </c:pt>
                <c:pt idx="12">
                  <c:v>1524952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2440322</c:v>
                </c:pt>
                <c:pt idx="1">
                  <c:v>2429381</c:v>
                </c:pt>
                <c:pt idx="2">
                  <c:v>2413203</c:v>
                </c:pt>
                <c:pt idx="3">
                  <c:v>2419030</c:v>
                </c:pt>
                <c:pt idx="4">
                  <c:v>2373575</c:v>
                </c:pt>
                <c:pt idx="5">
                  <c:v>2517646</c:v>
                </c:pt>
                <c:pt idx="6">
                  <c:v>2551164</c:v>
                </c:pt>
                <c:pt idx="7">
                  <c:v>2576601</c:v>
                </c:pt>
                <c:pt idx="8">
                  <c:v>2552444</c:v>
                </c:pt>
                <c:pt idx="9">
                  <c:v>2352264</c:v>
                </c:pt>
                <c:pt idx="10">
                  <c:v>2368651</c:v>
                </c:pt>
                <c:pt idx="11">
                  <c:v>2363795</c:v>
                </c:pt>
                <c:pt idx="12">
                  <c:v>2384520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1134788</c:v>
                </c:pt>
                <c:pt idx="1">
                  <c:v>1146946</c:v>
                </c:pt>
                <c:pt idx="2">
                  <c:v>1036687</c:v>
                </c:pt>
                <c:pt idx="3">
                  <c:v>1043887</c:v>
                </c:pt>
                <c:pt idx="4">
                  <c:v>1050124</c:v>
                </c:pt>
                <c:pt idx="5">
                  <c:v>1076237</c:v>
                </c:pt>
                <c:pt idx="6">
                  <c:v>1090396</c:v>
                </c:pt>
                <c:pt idx="7">
                  <c:v>1115572</c:v>
                </c:pt>
                <c:pt idx="8">
                  <c:v>1116368</c:v>
                </c:pt>
                <c:pt idx="9">
                  <c:v>1122323</c:v>
                </c:pt>
                <c:pt idx="10">
                  <c:v>1116250</c:v>
                </c:pt>
                <c:pt idx="11">
                  <c:v>1122063</c:v>
                </c:pt>
                <c:pt idx="12">
                  <c:v>1142304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419712"/>
        <c:axId val="795171008"/>
      </c:lineChart>
      <c:catAx>
        <c:axId val="7144197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171008"/>
        <c:crosses val="autoZero"/>
        <c:auto val="1"/>
        <c:lblAlgn val="ctr"/>
        <c:lblOffset val="100"/>
        <c:noMultiLvlLbl val="0"/>
      </c:catAx>
      <c:valAx>
        <c:axId val="795171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419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98162983536</c:v>
                </c:pt>
                <c:pt idx="1">
                  <c:v>101088619532</c:v>
                </c:pt>
                <c:pt idx="2">
                  <c:v>99176339948</c:v>
                </c:pt>
                <c:pt idx="3">
                  <c:v>99896911926</c:v>
                </c:pt>
                <c:pt idx="4">
                  <c:v>99674419489</c:v>
                </c:pt>
                <c:pt idx="5">
                  <c:v>100293616722</c:v>
                </c:pt>
                <c:pt idx="6">
                  <c:v>100628315741</c:v>
                </c:pt>
                <c:pt idx="7">
                  <c:v>101432963756</c:v>
                </c:pt>
                <c:pt idx="8">
                  <c:v>101159549009</c:v>
                </c:pt>
                <c:pt idx="9">
                  <c:v>101401426371</c:v>
                </c:pt>
                <c:pt idx="10">
                  <c:v>101176256570</c:v>
                </c:pt>
                <c:pt idx="11">
                  <c:v>101853979561</c:v>
                </c:pt>
                <c:pt idx="12">
                  <c:v>102870239088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25935303832</c:v>
                </c:pt>
                <c:pt idx="1">
                  <c:v>25446649813</c:v>
                </c:pt>
                <c:pt idx="2">
                  <c:v>25328593231</c:v>
                </c:pt>
                <c:pt idx="3">
                  <c:v>24338207456</c:v>
                </c:pt>
                <c:pt idx="4">
                  <c:v>24236823311</c:v>
                </c:pt>
                <c:pt idx="5">
                  <c:v>24566538794</c:v>
                </c:pt>
                <c:pt idx="6">
                  <c:v>24641410986</c:v>
                </c:pt>
                <c:pt idx="7">
                  <c:v>25046478254</c:v>
                </c:pt>
                <c:pt idx="8">
                  <c:v>24958400372</c:v>
                </c:pt>
                <c:pt idx="9">
                  <c:v>24979337433</c:v>
                </c:pt>
                <c:pt idx="10">
                  <c:v>24527964357</c:v>
                </c:pt>
                <c:pt idx="11">
                  <c:v>24629722860</c:v>
                </c:pt>
                <c:pt idx="12">
                  <c:v>25203367712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4971517701</c:v>
                </c:pt>
                <c:pt idx="1">
                  <c:v>4966714680</c:v>
                </c:pt>
                <c:pt idx="2">
                  <c:v>4604937439</c:v>
                </c:pt>
                <c:pt idx="3">
                  <c:v>4898080451</c:v>
                </c:pt>
                <c:pt idx="4">
                  <c:v>4749725186</c:v>
                </c:pt>
                <c:pt idx="5">
                  <c:v>4584999545</c:v>
                </c:pt>
                <c:pt idx="6">
                  <c:v>4794586213</c:v>
                </c:pt>
                <c:pt idx="7">
                  <c:v>4817026754</c:v>
                </c:pt>
                <c:pt idx="8">
                  <c:v>4610772294</c:v>
                </c:pt>
                <c:pt idx="9">
                  <c:v>4565124978</c:v>
                </c:pt>
                <c:pt idx="10">
                  <c:v>4679330885</c:v>
                </c:pt>
                <c:pt idx="11">
                  <c:v>5297225981</c:v>
                </c:pt>
                <c:pt idx="12">
                  <c:v>5810235325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7365571355</c:v>
                </c:pt>
                <c:pt idx="1">
                  <c:v>7883191436</c:v>
                </c:pt>
                <c:pt idx="2">
                  <c:v>7322579470</c:v>
                </c:pt>
                <c:pt idx="3">
                  <c:v>7127951877</c:v>
                </c:pt>
                <c:pt idx="4">
                  <c:v>7098199816</c:v>
                </c:pt>
                <c:pt idx="5">
                  <c:v>7329147390</c:v>
                </c:pt>
                <c:pt idx="6">
                  <c:v>7219670057</c:v>
                </c:pt>
                <c:pt idx="7">
                  <c:v>7563456847</c:v>
                </c:pt>
                <c:pt idx="8">
                  <c:v>7604903903</c:v>
                </c:pt>
                <c:pt idx="9">
                  <c:v>7538169119</c:v>
                </c:pt>
                <c:pt idx="10">
                  <c:v>7606790868</c:v>
                </c:pt>
                <c:pt idx="11">
                  <c:v>7658281751</c:v>
                </c:pt>
                <c:pt idx="12">
                  <c:v>7685524247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294272"/>
        <c:axId val="795533888"/>
      </c:lineChart>
      <c:catAx>
        <c:axId val="714294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533888"/>
        <c:crosses val="autoZero"/>
        <c:auto val="1"/>
        <c:lblAlgn val="ctr"/>
        <c:lblOffset val="100"/>
        <c:noMultiLvlLbl val="0"/>
      </c:catAx>
      <c:valAx>
        <c:axId val="795533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294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18812</c:v>
                </c:pt>
                <c:pt idx="1">
                  <c:v>19458</c:v>
                </c:pt>
                <c:pt idx="2">
                  <c:v>19549</c:v>
                </c:pt>
                <c:pt idx="3">
                  <c:v>19555</c:v>
                </c:pt>
                <c:pt idx="4">
                  <c:v>19603</c:v>
                </c:pt>
                <c:pt idx="5">
                  <c:v>19009</c:v>
                </c:pt>
                <c:pt idx="6">
                  <c:v>18767</c:v>
                </c:pt>
                <c:pt idx="7">
                  <c:v>18613</c:v>
                </c:pt>
                <c:pt idx="8">
                  <c:v>18648</c:v>
                </c:pt>
                <c:pt idx="9">
                  <c:v>19275</c:v>
                </c:pt>
                <c:pt idx="10">
                  <c:v>19376</c:v>
                </c:pt>
                <c:pt idx="11">
                  <c:v>19443</c:v>
                </c:pt>
                <c:pt idx="12">
                  <c:v>19560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18161</c:v>
                </c:pt>
                <c:pt idx="1">
                  <c:v>18117</c:v>
                </c:pt>
                <c:pt idx="2">
                  <c:v>17974</c:v>
                </c:pt>
                <c:pt idx="3">
                  <c:v>17017</c:v>
                </c:pt>
                <c:pt idx="4">
                  <c:v>16759</c:v>
                </c:pt>
                <c:pt idx="5">
                  <c:v>16683</c:v>
                </c:pt>
                <c:pt idx="6">
                  <c:v>16319</c:v>
                </c:pt>
                <c:pt idx="7">
                  <c:v>16203</c:v>
                </c:pt>
                <c:pt idx="8">
                  <c:v>16174</c:v>
                </c:pt>
                <c:pt idx="9">
                  <c:v>15899</c:v>
                </c:pt>
                <c:pt idx="10">
                  <c:v>16077</c:v>
                </c:pt>
                <c:pt idx="11">
                  <c:v>15949</c:v>
                </c:pt>
                <c:pt idx="12">
                  <c:v>16527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2037</c:v>
                </c:pt>
                <c:pt idx="1">
                  <c:v>2044</c:v>
                </c:pt>
                <c:pt idx="2">
                  <c:v>1908</c:v>
                </c:pt>
                <c:pt idx="3">
                  <c:v>2025</c:v>
                </c:pt>
                <c:pt idx="4">
                  <c:v>2001</c:v>
                </c:pt>
                <c:pt idx="5">
                  <c:v>1821</c:v>
                </c:pt>
                <c:pt idx="6">
                  <c:v>1879</c:v>
                </c:pt>
                <c:pt idx="7">
                  <c:v>1870</c:v>
                </c:pt>
                <c:pt idx="8">
                  <c:v>1806</c:v>
                </c:pt>
                <c:pt idx="9">
                  <c:v>1941</c:v>
                </c:pt>
                <c:pt idx="10">
                  <c:v>1976</c:v>
                </c:pt>
                <c:pt idx="11">
                  <c:v>2241</c:v>
                </c:pt>
                <c:pt idx="12">
                  <c:v>2437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6491</c:v>
                </c:pt>
                <c:pt idx="1">
                  <c:v>6873</c:v>
                </c:pt>
                <c:pt idx="2">
                  <c:v>7063</c:v>
                </c:pt>
                <c:pt idx="3">
                  <c:v>6828</c:v>
                </c:pt>
                <c:pt idx="4">
                  <c:v>6759</c:v>
                </c:pt>
                <c:pt idx="5">
                  <c:v>6810</c:v>
                </c:pt>
                <c:pt idx="6">
                  <c:v>6621</c:v>
                </c:pt>
                <c:pt idx="7">
                  <c:v>6780</c:v>
                </c:pt>
                <c:pt idx="8">
                  <c:v>6812</c:v>
                </c:pt>
                <c:pt idx="9">
                  <c:v>6717</c:v>
                </c:pt>
                <c:pt idx="10">
                  <c:v>6815</c:v>
                </c:pt>
                <c:pt idx="11">
                  <c:v>6825</c:v>
                </c:pt>
                <c:pt idx="12">
                  <c:v>6728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418176"/>
        <c:axId val="795536192"/>
      </c:lineChart>
      <c:catAx>
        <c:axId val="7144181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536192"/>
        <c:crosses val="autoZero"/>
        <c:auto val="1"/>
        <c:lblAlgn val="ctr"/>
        <c:lblOffset val="100"/>
        <c:noMultiLvlLbl val="0"/>
      </c:catAx>
      <c:valAx>
        <c:axId val="795536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418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1.2999999999999999E-2</c:v>
                </c:pt>
                <c:pt idx="1">
                  <c:v>1.29E-2</c:v>
                </c:pt>
                <c:pt idx="2">
                  <c:v>1.23E-2</c:v>
                </c:pt>
                <c:pt idx="3">
                  <c:v>1.2500000000000001E-2</c:v>
                </c:pt>
                <c:pt idx="4">
                  <c:v>1.24E-2</c:v>
                </c:pt>
                <c:pt idx="5">
                  <c:v>1.17E-2</c:v>
                </c:pt>
                <c:pt idx="6">
                  <c:v>1.2999999999999999E-2</c:v>
                </c:pt>
                <c:pt idx="7">
                  <c:v>1.18E-2</c:v>
                </c:pt>
                <c:pt idx="8">
                  <c:v>1.1599999999999999E-2</c:v>
                </c:pt>
                <c:pt idx="9">
                  <c:v>1.2E-2</c:v>
                </c:pt>
                <c:pt idx="10">
                  <c:v>1.2200000000000001E-2</c:v>
                </c:pt>
                <c:pt idx="11">
                  <c:v>1.3299999999999999E-2</c:v>
                </c:pt>
                <c:pt idx="12">
                  <c:v>1.4800000000000001E-2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3.0999999999999999E-3</c:v>
                </c:pt>
                <c:pt idx="2">
                  <c:v>3.0000000000000001E-3</c:v>
                </c:pt>
                <c:pt idx="3">
                  <c:v>3.2000000000000002E-3</c:v>
                </c:pt>
                <c:pt idx="4">
                  <c:v>3.2000000000000002E-3</c:v>
                </c:pt>
                <c:pt idx="5">
                  <c:v>3.3E-3</c:v>
                </c:pt>
                <c:pt idx="6">
                  <c:v>3.2000000000000002E-3</c:v>
                </c:pt>
                <c:pt idx="7">
                  <c:v>3.3E-3</c:v>
                </c:pt>
                <c:pt idx="8">
                  <c:v>3.3E-3</c:v>
                </c:pt>
                <c:pt idx="9">
                  <c:v>3.3999999999999998E-3</c:v>
                </c:pt>
                <c:pt idx="10">
                  <c:v>3.5000000000000001E-3</c:v>
                </c:pt>
                <c:pt idx="11">
                  <c:v>3.5000000000000001E-3</c:v>
                </c:pt>
                <c:pt idx="12">
                  <c:v>3.5000000000000001E-3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1.0500000000000001E-2</c:v>
                </c:pt>
                <c:pt idx="1">
                  <c:v>1.03E-2</c:v>
                </c:pt>
                <c:pt idx="2">
                  <c:v>9.7000000000000003E-3</c:v>
                </c:pt>
                <c:pt idx="3">
                  <c:v>9.7000000000000003E-3</c:v>
                </c:pt>
                <c:pt idx="4">
                  <c:v>9.4999999999999998E-3</c:v>
                </c:pt>
                <c:pt idx="5">
                  <c:v>8.8999999999999999E-3</c:v>
                </c:pt>
                <c:pt idx="6">
                  <c:v>1.04E-2</c:v>
                </c:pt>
                <c:pt idx="7">
                  <c:v>9.1000000000000004E-3</c:v>
                </c:pt>
                <c:pt idx="8">
                  <c:v>8.6999999999999994E-3</c:v>
                </c:pt>
                <c:pt idx="9">
                  <c:v>8.9999999999999993E-3</c:v>
                </c:pt>
                <c:pt idx="10">
                  <c:v>9.1999999999999998E-3</c:v>
                </c:pt>
                <c:pt idx="11">
                  <c:v>1.0800000000000001E-2</c:v>
                </c:pt>
                <c:pt idx="12">
                  <c:v>1.2500000000000001E-2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2.3E-3</c:v>
                </c:pt>
                <c:pt idx="2">
                  <c:v>2.2000000000000001E-3</c:v>
                </c:pt>
                <c:pt idx="3">
                  <c:v>2.2000000000000001E-3</c:v>
                </c:pt>
                <c:pt idx="4">
                  <c:v>2.3999999999999998E-3</c:v>
                </c:pt>
                <c:pt idx="5">
                  <c:v>2.5000000000000001E-3</c:v>
                </c:pt>
                <c:pt idx="6">
                  <c:v>2.5999999999999999E-3</c:v>
                </c:pt>
                <c:pt idx="7">
                  <c:v>2.5000000000000001E-3</c:v>
                </c:pt>
                <c:pt idx="8">
                  <c:v>2.7000000000000001E-3</c:v>
                </c:pt>
                <c:pt idx="9">
                  <c:v>2.8E-3</c:v>
                </c:pt>
                <c:pt idx="10">
                  <c:v>2.8E-3</c:v>
                </c:pt>
                <c:pt idx="11">
                  <c:v>2.8999999999999998E-3</c:v>
                </c:pt>
                <c:pt idx="12">
                  <c:v>3.0000000000000001E-3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419200"/>
        <c:axId val="795538496"/>
      </c:lineChart>
      <c:catAx>
        <c:axId val="714419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5538496"/>
        <c:crosses val="autoZero"/>
        <c:auto val="1"/>
        <c:lblAlgn val="ctr"/>
        <c:lblOffset val="100"/>
        <c:noMultiLvlLbl val="0"/>
      </c:catAx>
      <c:valAx>
        <c:axId val="795538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419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5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5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18</v>
      </c>
      <c r="F16" s="115" t="s">
        <v>241</v>
      </c>
      <c r="G16" s="118">
        <v>77846</v>
      </c>
      <c r="H16" s="121">
        <f t="shared" ref="H16:H22" si="0">IF(SUM($B$70:$B$75)&gt;0,G16/SUM($B$70:$B$75,0))</f>
        <v>3.396843238865549E-2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212188</v>
      </c>
      <c r="H17" s="114">
        <f t="shared" si="0"/>
        <v>9.2589134081186325E-2</v>
      </c>
    </row>
    <row r="18" spans="1:8" ht="15.75" x14ac:dyDescent="0.25">
      <c r="A18" s="68"/>
      <c r="B18" s="69">
        <f>C18+D18</f>
        <v>5495</v>
      </c>
      <c r="C18" s="69">
        <v>90</v>
      </c>
      <c r="D18" s="69">
        <v>5405</v>
      </c>
      <c r="F18" s="26" t="s">
        <v>244</v>
      </c>
      <c r="G18" s="119">
        <v>207406</v>
      </c>
      <c r="H18" s="114">
        <f t="shared" si="0"/>
        <v>9.0502488091892708E-2</v>
      </c>
    </row>
    <row r="19" spans="1:8" x14ac:dyDescent="0.2">
      <c r="A19" s="70"/>
      <c r="F19" s="26" t="s">
        <v>245</v>
      </c>
      <c r="G19" s="119">
        <v>262681</v>
      </c>
      <c r="H19" s="114">
        <f t="shared" si="0"/>
        <v>0.11462196886525207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82367</v>
      </c>
      <c r="H20" s="114">
        <f t="shared" si="0"/>
        <v>3.5941189920566073E-2</v>
      </c>
    </row>
    <row r="21" spans="1:8" ht="15.75" x14ac:dyDescent="0.25">
      <c r="A21" s="14" t="s">
        <v>485</v>
      </c>
      <c r="B21" s="10"/>
      <c r="C21" s="10"/>
      <c r="D21" s="11">
        <v>3021182</v>
      </c>
      <c r="F21" s="26" t="s">
        <v>247</v>
      </c>
      <c r="G21" s="119">
        <v>423363</v>
      </c>
      <c r="H21" s="114">
        <f t="shared" si="0"/>
        <v>0.1847362413143688</v>
      </c>
    </row>
    <row r="22" spans="1:8" ht="15.75" x14ac:dyDescent="0.25">
      <c r="A22" s="14" t="s">
        <v>486</v>
      </c>
      <c r="B22" s="10"/>
      <c r="C22" s="10"/>
      <c r="D22" s="12">
        <v>-9.5200000000000005E-4</v>
      </c>
      <c r="F22" s="26" t="s">
        <v>248</v>
      </c>
      <c r="G22" s="119">
        <v>1103711</v>
      </c>
      <c r="H22" s="114">
        <f t="shared" si="0"/>
        <v>0.48160897772673406</v>
      </c>
    </row>
    <row r="23" spans="1:8" ht="15.75" x14ac:dyDescent="0.25">
      <c r="A23" s="9" t="s">
        <v>4</v>
      </c>
      <c r="B23" s="10"/>
      <c r="C23" s="10"/>
      <c r="D23" s="11">
        <v>857793</v>
      </c>
      <c r="F23" s="27" t="s">
        <v>249</v>
      </c>
      <c r="G23" s="117"/>
      <c r="H23" s="125">
        <v>10.220000000000001</v>
      </c>
    </row>
    <row r="24" spans="1:8" ht="15.75" x14ac:dyDescent="0.25">
      <c r="A24" s="14" t="s">
        <v>5</v>
      </c>
      <c r="B24" s="10"/>
      <c r="C24" s="10"/>
      <c r="D24" s="11">
        <v>856230</v>
      </c>
      <c r="F24" s="27" t="s">
        <v>250</v>
      </c>
      <c r="G24" s="117"/>
      <c r="H24" s="125">
        <v>10.33</v>
      </c>
    </row>
    <row r="25" spans="1:8" ht="15.75" x14ac:dyDescent="0.25">
      <c r="A25" s="9" t="s">
        <v>6</v>
      </c>
      <c r="B25" s="10"/>
      <c r="C25" s="10"/>
      <c r="D25" s="11">
        <v>1484189</v>
      </c>
      <c r="F25" s="27" t="s">
        <v>251</v>
      </c>
      <c r="G25" s="117"/>
      <c r="H25" s="125">
        <v>10.11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10185.469999999999</v>
      </c>
      <c r="F28" s="26" t="s">
        <v>252</v>
      </c>
      <c r="G28" s="119">
        <v>2282598</v>
      </c>
      <c r="H28" s="114">
        <f t="shared" ref="H28:H34" si="1">IF($B$58&gt;0,G28/$B$58,0)</f>
        <v>0.75553144431550301</v>
      </c>
    </row>
    <row r="29" spans="1:8" ht="15.75" x14ac:dyDescent="0.25">
      <c r="A29" s="9" t="s">
        <v>10</v>
      </c>
      <c r="B29" s="16"/>
      <c r="C29" s="127">
        <v>7458.13</v>
      </c>
      <c r="F29" s="115" t="s">
        <v>254</v>
      </c>
      <c r="G29" s="118">
        <v>738584</v>
      </c>
      <c r="H29" s="121">
        <f t="shared" si="1"/>
        <v>0.24446855568449699</v>
      </c>
    </row>
    <row r="30" spans="1:8" ht="15.75" x14ac:dyDescent="0.25">
      <c r="A30" s="9" t="s">
        <v>69</v>
      </c>
      <c r="B30" s="16"/>
      <c r="C30" s="127">
        <v>2246.27</v>
      </c>
      <c r="F30" s="26" t="s">
        <v>255</v>
      </c>
      <c r="G30" s="119">
        <v>219517</v>
      </c>
      <c r="H30" s="114">
        <f t="shared" si="1"/>
        <v>7.2659310164035137E-2</v>
      </c>
    </row>
    <row r="31" spans="1:8" ht="15.75" x14ac:dyDescent="0.25">
      <c r="A31" s="9" t="s">
        <v>70</v>
      </c>
      <c r="B31" s="16"/>
      <c r="C31" s="127">
        <v>2910.71</v>
      </c>
      <c r="F31" s="26" t="s">
        <v>256</v>
      </c>
      <c r="G31" s="119">
        <v>258056</v>
      </c>
      <c r="H31" s="114">
        <f t="shared" si="1"/>
        <v>8.5415575758097328E-2</v>
      </c>
    </row>
    <row r="32" spans="1:8" ht="15.75" x14ac:dyDescent="0.25">
      <c r="A32" s="9" t="s">
        <v>11</v>
      </c>
      <c r="B32" s="16"/>
      <c r="C32" s="127">
        <v>3407.71</v>
      </c>
      <c r="F32" s="26" t="s">
        <v>257</v>
      </c>
      <c r="G32" s="119">
        <v>43664</v>
      </c>
      <c r="H32" s="114">
        <f t="shared" si="1"/>
        <v>1.4452621523628832E-2</v>
      </c>
    </row>
    <row r="33" spans="1:8" ht="15.75" x14ac:dyDescent="0.25">
      <c r="A33" s="9" t="s">
        <v>72</v>
      </c>
      <c r="B33" s="16"/>
      <c r="C33" s="127">
        <v>6887.33</v>
      </c>
      <c r="F33" s="26" t="s">
        <v>258</v>
      </c>
      <c r="G33" s="119">
        <v>85656</v>
      </c>
      <c r="H33" s="114">
        <f t="shared" si="1"/>
        <v>2.8351817268870264E-2</v>
      </c>
    </row>
    <row r="34" spans="1:8" ht="15.75" x14ac:dyDescent="0.25">
      <c r="A34" s="9" t="s">
        <v>239</v>
      </c>
      <c r="B34" s="16"/>
      <c r="C34" s="127">
        <v>5225.7</v>
      </c>
      <c r="F34" s="26" t="s">
        <v>259</v>
      </c>
      <c r="G34" s="119">
        <v>131691</v>
      </c>
      <c r="H34" s="114">
        <f t="shared" si="1"/>
        <v>4.3589230969865438E-2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89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2.6700000000000002E-2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4.0021000000000001E-2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8.5274000000000003E-2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0.10169599999999999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0.27219599999999999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0.341393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0.13271999999999995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19.918644249807301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2204054</v>
      </c>
      <c r="C54" s="22">
        <f>+B54-D54</f>
        <v>1107510</v>
      </c>
      <c r="D54" s="22">
        <f>ROUND(B54/(E54+1),0)</f>
        <v>1096544</v>
      </c>
      <c r="E54" s="122">
        <v>1.01</v>
      </c>
      <c r="F54" s="20"/>
      <c r="I54" s="1"/>
    </row>
    <row r="55" spans="1:9" x14ac:dyDescent="0.2">
      <c r="A55" s="18">
        <v>2000</v>
      </c>
      <c r="B55" s="19">
        <v>2536844</v>
      </c>
      <c r="C55" s="19">
        <f>+B55-D55</f>
        <v>1262048</v>
      </c>
      <c r="D55" s="19">
        <f>ROUND(B55/(E55+1),0)</f>
        <v>1274796</v>
      </c>
      <c r="E55" s="123">
        <v>0.99</v>
      </c>
      <c r="F55" s="24">
        <v>1.4161999999999999E-2</v>
      </c>
      <c r="I55" s="1"/>
    </row>
    <row r="56" spans="1:9" x14ac:dyDescent="0.2">
      <c r="A56" s="21">
        <v>2010</v>
      </c>
      <c r="B56" s="22">
        <v>2767761</v>
      </c>
      <c r="C56" s="22">
        <f>+B56-D56</f>
        <v>1376926</v>
      </c>
      <c r="D56" s="22">
        <f>ROUND(B56/(E56+1),0)</f>
        <v>1390835</v>
      </c>
      <c r="E56" s="122">
        <v>0.99</v>
      </c>
      <c r="F56" s="23">
        <v>8.7500000000000008E-3</v>
      </c>
      <c r="I56" s="1"/>
    </row>
    <row r="57" spans="1:9" x14ac:dyDescent="0.2">
      <c r="A57" s="18">
        <v>2020</v>
      </c>
      <c r="B57" s="19">
        <v>3026943</v>
      </c>
      <c r="C57" s="19">
        <f>+B57-D57</f>
        <v>1498184</v>
      </c>
      <c r="D57" s="19">
        <f>ROUND(B57/(E57+1),0)</f>
        <v>1528759</v>
      </c>
      <c r="E57" s="123">
        <v>0.98</v>
      </c>
      <c r="F57" s="24">
        <v>8.992E-3</v>
      </c>
      <c r="I57" s="1"/>
    </row>
    <row r="58" spans="1:9" ht="15.75" x14ac:dyDescent="0.25">
      <c r="A58" s="90">
        <v>2022</v>
      </c>
      <c r="B58" s="91">
        <f>C58+D58</f>
        <v>3021182</v>
      </c>
      <c r="C58" s="91">
        <v>1479705</v>
      </c>
      <c r="D58" s="91">
        <v>1541477</v>
      </c>
      <c r="E58" s="124">
        <v>0.95992674558232138</v>
      </c>
      <c r="F58" s="92">
        <v>-9.5200000000000005E-4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9.01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49.6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15.32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60.61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279549</v>
      </c>
      <c r="C68" s="34">
        <v>140798</v>
      </c>
      <c r="D68" s="35">
        <v>138751</v>
      </c>
      <c r="I68" s="1"/>
    </row>
    <row r="69" spans="1:9" ht="15.75" x14ac:dyDescent="0.25">
      <c r="A69" s="18" t="s">
        <v>23</v>
      </c>
      <c r="B69" s="11">
        <f t="shared" si="2"/>
        <v>449917</v>
      </c>
      <c r="C69" s="34">
        <v>239261</v>
      </c>
      <c r="D69" s="35">
        <v>210656</v>
      </c>
      <c r="I69" s="1"/>
    </row>
    <row r="70" spans="1:9" ht="15.75" x14ac:dyDescent="0.25">
      <c r="A70" s="18" t="s">
        <v>24</v>
      </c>
      <c r="B70" s="11">
        <f t="shared" si="2"/>
        <v>152391</v>
      </c>
      <c r="C70" s="34">
        <v>78691</v>
      </c>
      <c r="D70" s="35">
        <v>73700</v>
      </c>
      <c r="I70" s="1"/>
    </row>
    <row r="71" spans="1:9" ht="15.75" x14ac:dyDescent="0.25">
      <c r="A71" s="18" t="s">
        <v>25</v>
      </c>
      <c r="B71" s="11">
        <f t="shared" si="2"/>
        <v>356789</v>
      </c>
      <c r="C71" s="34">
        <v>178300</v>
      </c>
      <c r="D71" s="35">
        <v>178489</v>
      </c>
      <c r="I71" s="1"/>
    </row>
    <row r="72" spans="1:9" ht="15.75" x14ac:dyDescent="0.25">
      <c r="A72" s="36" t="s">
        <v>81</v>
      </c>
      <c r="B72" s="11">
        <f t="shared" si="2"/>
        <v>541568</v>
      </c>
      <c r="C72" s="34">
        <v>259301</v>
      </c>
      <c r="D72" s="35">
        <v>282267</v>
      </c>
      <c r="I72" s="1"/>
    </row>
    <row r="73" spans="1:9" ht="15.75" x14ac:dyDescent="0.25">
      <c r="A73" s="36" t="s">
        <v>82</v>
      </c>
      <c r="B73" s="11">
        <f>C73+D73</f>
        <v>436637</v>
      </c>
      <c r="C73" s="34">
        <v>207629</v>
      </c>
      <c r="D73" s="35">
        <v>229008</v>
      </c>
      <c r="I73" s="1"/>
    </row>
    <row r="74" spans="1:9" ht="15.75" x14ac:dyDescent="0.25">
      <c r="A74" s="36" t="s">
        <v>83</v>
      </c>
      <c r="B74" s="11">
        <f>C74+D74</f>
        <v>408336</v>
      </c>
      <c r="C74" s="34">
        <v>194287</v>
      </c>
      <c r="D74" s="35">
        <v>214049</v>
      </c>
      <c r="I74" s="1"/>
    </row>
    <row r="75" spans="1:9" ht="15.75" x14ac:dyDescent="0.25">
      <c r="A75" s="18" t="s">
        <v>26</v>
      </c>
      <c r="B75" s="11">
        <f t="shared" si="2"/>
        <v>395995</v>
      </c>
      <c r="C75" s="34">
        <v>181438</v>
      </c>
      <c r="D75" s="35">
        <v>214557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857793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3.52</v>
      </c>
      <c r="F95" s="130" t="s">
        <v>261</v>
      </c>
      <c r="G95" s="129"/>
      <c r="H95" s="11">
        <v>804139</v>
      </c>
      <c r="I95" s="12">
        <f>IF(AND($C$94&gt;0,$C$94&lt;&gt;"N/D")=TRUE,H95/$C$94,0)</f>
        <v>0.93745110999973191</v>
      </c>
    </row>
    <row r="96" spans="1:9" ht="15.75" x14ac:dyDescent="0.25">
      <c r="F96" s="130" t="s">
        <v>262</v>
      </c>
      <c r="G96" s="129"/>
      <c r="H96" s="11">
        <v>652526</v>
      </c>
      <c r="I96" s="12">
        <f t="shared" ref="I96:I109" si="3">IF(AND($C$94&gt;0,$C$94&lt;&gt;"N/D")=TRUE,H96/$C$94,0)</f>
        <v>0.76070333985005711</v>
      </c>
    </row>
    <row r="97" spans="1:9" ht="15.75" x14ac:dyDescent="0.25">
      <c r="F97" s="128" t="s">
        <v>265</v>
      </c>
      <c r="G97" s="129"/>
      <c r="H97" s="11">
        <v>410947</v>
      </c>
      <c r="I97" s="12">
        <f t="shared" si="3"/>
        <v>0.47907478843963519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485166</v>
      </c>
      <c r="I98" s="12">
        <f t="shared" si="3"/>
        <v>0.56559799392161048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157534</v>
      </c>
      <c r="I99" s="12">
        <f t="shared" si="3"/>
        <v>0.18365036786264285</v>
      </c>
    </row>
    <row r="100" spans="1:9" ht="15.75" x14ac:dyDescent="0.25">
      <c r="A100" s="43" t="s">
        <v>31</v>
      </c>
      <c r="B100" s="11">
        <v>579279</v>
      </c>
      <c r="C100" s="12">
        <f>IF(AND($C$94&gt;0,$C$94&lt;&gt;"N/D")=TRUE,B100/$C$94,0)</f>
        <v>0.67531327488100279</v>
      </c>
      <c r="F100" s="128" t="s">
        <v>268</v>
      </c>
      <c r="G100" s="129"/>
      <c r="H100" s="11">
        <v>186847</v>
      </c>
      <c r="I100" s="12">
        <f t="shared" si="3"/>
        <v>0.21782294796063853</v>
      </c>
    </row>
    <row r="101" spans="1:9" ht="15.75" x14ac:dyDescent="0.25">
      <c r="A101" s="43" t="s">
        <v>32</v>
      </c>
      <c r="B101" s="11">
        <v>122454</v>
      </c>
      <c r="C101" s="12">
        <f>IF(AND($C$94&gt;0,$C$94&lt;&gt;"N/D")=TRUE,B101/$C$94,0)</f>
        <v>0.14275472054446703</v>
      </c>
      <c r="F101" s="128" t="s">
        <v>269</v>
      </c>
      <c r="G101" s="129"/>
      <c r="H101" s="11">
        <v>485992</v>
      </c>
      <c r="I101" s="12">
        <f t="shared" si="3"/>
        <v>0.56656093020110909</v>
      </c>
    </row>
    <row r="102" spans="1:9" ht="15.75" x14ac:dyDescent="0.25">
      <c r="A102" s="43" t="s">
        <v>33</v>
      </c>
      <c r="B102" s="11">
        <v>75595</v>
      </c>
      <c r="C102" s="12">
        <f>IF(AND($C$94&gt;0,$C$94&lt;&gt;"N/D")=TRUE,B102/$C$94,0)</f>
        <v>8.8127322092859228E-2</v>
      </c>
      <c r="F102" s="128" t="s">
        <v>270</v>
      </c>
      <c r="G102" s="129"/>
      <c r="H102" s="11">
        <v>788928</v>
      </c>
      <c r="I102" s="12">
        <f t="shared" si="3"/>
        <v>0.91971839359845553</v>
      </c>
    </row>
    <row r="103" spans="1:9" ht="15.75" x14ac:dyDescent="0.25">
      <c r="A103" s="43" t="s">
        <v>34</v>
      </c>
      <c r="B103" s="11">
        <v>80465</v>
      </c>
      <c r="C103" s="12">
        <f>IF(AND($C$94&gt;0,$C$94&lt;&gt;"N/D")=TRUE,B103/$C$94,0)</f>
        <v>9.3804682481670981E-2</v>
      </c>
      <c r="F103" s="128" t="s">
        <v>271</v>
      </c>
      <c r="G103" s="129"/>
      <c r="H103" s="11">
        <v>324341</v>
      </c>
      <c r="I103" s="12">
        <f t="shared" si="3"/>
        <v>0.37811103611244207</v>
      </c>
    </row>
    <row r="104" spans="1:9" ht="15.75" x14ac:dyDescent="0.25">
      <c r="F104" s="128" t="s">
        <v>272</v>
      </c>
      <c r="G104" s="129"/>
      <c r="H104" s="11">
        <v>208933</v>
      </c>
      <c r="I104" s="12">
        <f t="shared" si="3"/>
        <v>0.2435704185042312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780633</v>
      </c>
      <c r="I105" s="12">
        <f t="shared" si="3"/>
        <v>0.91004822841874433</v>
      </c>
    </row>
    <row r="106" spans="1:9" ht="15.75" x14ac:dyDescent="0.25">
      <c r="A106" s="40" t="s">
        <v>37</v>
      </c>
      <c r="B106" s="10"/>
      <c r="C106" s="16"/>
      <c r="D106" s="11">
        <v>856230</v>
      </c>
      <c r="F106" s="128" t="s">
        <v>264</v>
      </c>
      <c r="G106" s="129"/>
      <c r="H106" s="11">
        <v>437951</v>
      </c>
      <c r="I106" s="12">
        <f t="shared" si="3"/>
        <v>0.51055557692823328</v>
      </c>
    </row>
    <row r="107" spans="1:9" ht="15.75" x14ac:dyDescent="0.25">
      <c r="A107" s="44" t="s">
        <v>38</v>
      </c>
      <c r="B107" s="28"/>
      <c r="C107" s="45"/>
      <c r="D107" s="126">
        <v>51083.09</v>
      </c>
      <c r="F107" s="128" t="s">
        <v>274</v>
      </c>
      <c r="G107" s="129"/>
      <c r="H107" s="11">
        <v>454057</v>
      </c>
      <c r="I107" s="12">
        <f t="shared" si="3"/>
        <v>0.52933166859603653</v>
      </c>
    </row>
    <row r="108" spans="1:9" ht="15.75" x14ac:dyDescent="0.25">
      <c r="A108" s="26" t="s">
        <v>218</v>
      </c>
      <c r="B108" s="10"/>
      <c r="C108" s="16"/>
      <c r="D108" s="127">
        <v>14512.24</v>
      </c>
      <c r="F108" s="128" t="s">
        <v>275</v>
      </c>
      <c r="G108" s="129"/>
      <c r="H108" s="11">
        <v>161297</v>
      </c>
      <c r="I108" s="12">
        <f t="shared" si="3"/>
        <v>0.18803720711173907</v>
      </c>
    </row>
    <row r="109" spans="1:9" ht="15.75" x14ac:dyDescent="0.25">
      <c r="F109" s="128" t="s">
        <v>276</v>
      </c>
      <c r="G109" s="129"/>
      <c r="H109" s="11">
        <v>91888</v>
      </c>
      <c r="I109" s="12">
        <f t="shared" si="3"/>
        <v>0.10712141507333355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116116</v>
      </c>
      <c r="C112" s="12">
        <f>IF(AND($D$106&gt;0,$D$106&lt;&gt;"N/D")=TRUE,B112/$D$106,0)</f>
        <v>0.1356130946124289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295623</v>
      </c>
      <c r="C113" s="12">
        <f t="shared" ref="C113:C118" si="4">IF(AND($D$106&gt;0,$D$106&lt;&gt;"N/D")=TRUE,B113/$D$106,0)</f>
        <v>0.3452612031813882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213751</v>
      </c>
      <c r="C114" s="12">
        <f t="shared" si="4"/>
        <v>0.2496420354344043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119965</v>
      </c>
      <c r="C115" s="12">
        <f t="shared" si="4"/>
        <v>0.14010838209359636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84682</v>
      </c>
      <c r="C116" s="12">
        <f t="shared" si="4"/>
        <v>9.8900996227649113E-2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10754</v>
      </c>
      <c r="C117" s="12">
        <f t="shared" si="4"/>
        <v>1.2559709423869754E-2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15339</v>
      </c>
      <c r="C118" s="12">
        <f t="shared" si="4"/>
        <v>1.7914579026663397E-2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1484189</v>
      </c>
      <c r="C135" s="133">
        <f>C136+C137</f>
        <v>1</v>
      </c>
      <c r="G135" s="49" t="s">
        <v>277</v>
      </c>
      <c r="H135" s="131">
        <f>SUM(H136:H138)</f>
        <v>957453</v>
      </c>
      <c r="I135" s="132">
        <f>SUM(I136:I138)</f>
        <v>1</v>
      </c>
    </row>
    <row r="136" spans="1:9" ht="15.75" x14ac:dyDescent="0.25">
      <c r="A136" s="50" t="s">
        <v>75</v>
      </c>
      <c r="B136" s="11">
        <v>1462609</v>
      </c>
      <c r="C136" s="24">
        <f>IF(AND($B$135&gt;0,$B$135&lt;&gt;"N/D")=TRUE,B136/$B$135,0)</f>
        <v>0.98546007280743897</v>
      </c>
      <c r="G136" s="50" t="s">
        <v>101</v>
      </c>
      <c r="H136" s="11">
        <v>483436</v>
      </c>
      <c r="I136" s="24">
        <f>IF(H135&gt;0,H136/$H$135,0)</f>
        <v>0.50491877930300499</v>
      </c>
    </row>
    <row r="137" spans="1:9" ht="15.75" x14ac:dyDescent="0.25">
      <c r="A137" s="50" t="s">
        <v>76</v>
      </c>
      <c r="B137" s="11">
        <v>21580</v>
      </c>
      <c r="C137" s="24">
        <f>IF(AND($B$135&gt;0,$B$135&lt;&gt;"N/D")=TRUE,B137/$B$135,0)</f>
        <v>1.4539927192561055E-2</v>
      </c>
      <c r="G137" s="50" t="s">
        <v>278</v>
      </c>
      <c r="H137" s="11">
        <v>304696</v>
      </c>
      <c r="I137" s="24">
        <f>IF(H136&gt;0,H137/$H$135,0)</f>
        <v>0.31823598651839829</v>
      </c>
    </row>
    <row r="138" spans="1:9" ht="15.75" x14ac:dyDescent="0.25">
      <c r="G138" s="50" t="s">
        <v>279</v>
      </c>
      <c r="H138" s="11">
        <v>169321</v>
      </c>
      <c r="I138" s="24">
        <f>IF(H137&gt;0,H138/$H$135,0)</f>
        <v>0.17684523417859677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114415</v>
      </c>
      <c r="C141" s="24">
        <f t="shared" ref="C141:C146" si="6">IF(AND($B$136&gt;0,$B$136&lt;&gt;"N/D")=TRUE,B141/$B$136,0)</f>
        <v>7.8226648407058896E-2</v>
      </c>
      <c r="G141" s="26" t="s">
        <v>281</v>
      </c>
      <c r="H141" s="119">
        <v>550548</v>
      </c>
      <c r="I141" s="114">
        <f t="shared" ref="I141:I148" si="7">IF($B$58&gt;0,H141/$B$58,0)</f>
        <v>0.18222933937776672</v>
      </c>
    </row>
    <row r="142" spans="1:9" ht="15.75" x14ac:dyDescent="0.25">
      <c r="A142" s="43" t="s">
        <v>51</v>
      </c>
      <c r="B142" s="11">
        <v>945215</v>
      </c>
      <c r="C142" s="24">
        <f t="shared" si="6"/>
        <v>0.6462526895431383</v>
      </c>
      <c r="G142" s="116" t="s">
        <v>282</v>
      </c>
      <c r="H142" s="118">
        <f>SUM(H143:H148)</f>
        <v>2470634</v>
      </c>
      <c r="I142" s="121">
        <f t="shared" si="7"/>
        <v>0.81777066062223325</v>
      </c>
    </row>
    <row r="143" spans="1:9" ht="15.75" x14ac:dyDescent="0.25">
      <c r="A143" s="43" t="s">
        <v>52</v>
      </c>
      <c r="B143" s="11">
        <v>192427</v>
      </c>
      <c r="C143" s="24">
        <f t="shared" si="6"/>
        <v>0.13156421162456952</v>
      </c>
      <c r="G143" s="26" t="s">
        <v>288</v>
      </c>
      <c r="H143" s="119">
        <v>58090</v>
      </c>
      <c r="I143" s="114">
        <f t="shared" si="7"/>
        <v>1.9227573843614849E-2</v>
      </c>
    </row>
    <row r="144" spans="1:9" ht="15.75" x14ac:dyDescent="0.25">
      <c r="A144" s="43" t="s">
        <v>53</v>
      </c>
      <c r="B144" s="11">
        <v>210552</v>
      </c>
      <c r="C144" s="24">
        <f t="shared" si="6"/>
        <v>0.14395645042523325</v>
      </c>
      <c r="G144" s="26" t="s">
        <v>283</v>
      </c>
      <c r="H144" s="119">
        <v>1494002</v>
      </c>
      <c r="I144" s="114">
        <f t="shared" si="7"/>
        <v>0.4945091027286671</v>
      </c>
    </row>
    <row r="145" spans="1:9" ht="15.75" x14ac:dyDescent="0.25">
      <c r="A145" s="25" t="s">
        <v>14</v>
      </c>
      <c r="B145" s="31">
        <v>869596</v>
      </c>
      <c r="C145" s="32">
        <f t="shared" si="6"/>
        <v>0.59455124370217882</v>
      </c>
      <c r="D145" s="52"/>
      <c r="G145" s="26" t="s">
        <v>284</v>
      </c>
      <c r="H145" s="119">
        <v>263397</v>
      </c>
      <c r="I145" s="114">
        <f t="shared" si="7"/>
        <v>8.7183426883914977E-2</v>
      </c>
    </row>
    <row r="146" spans="1:9" ht="15.75" x14ac:dyDescent="0.25">
      <c r="A146" s="25" t="s">
        <v>15</v>
      </c>
      <c r="B146" s="31">
        <v>593013</v>
      </c>
      <c r="C146" s="32">
        <f t="shared" si="6"/>
        <v>0.40544875629782123</v>
      </c>
      <c r="G146" s="26" t="s">
        <v>285</v>
      </c>
      <c r="H146" s="119">
        <v>17453</v>
      </c>
      <c r="I146" s="114">
        <f t="shared" si="7"/>
        <v>5.7768780563368909E-3</v>
      </c>
    </row>
    <row r="147" spans="1:9" x14ac:dyDescent="0.2">
      <c r="G147" s="26" t="s">
        <v>286</v>
      </c>
      <c r="H147" s="119">
        <v>619234</v>
      </c>
      <c r="I147" s="114">
        <f t="shared" si="7"/>
        <v>0.20496414979302802</v>
      </c>
    </row>
    <row r="148" spans="1:9" x14ac:dyDescent="0.2">
      <c r="G148" s="26" t="s">
        <v>287</v>
      </c>
      <c r="H148" s="119">
        <v>18458</v>
      </c>
      <c r="I148" s="114">
        <f t="shared" si="7"/>
        <v>6.1095293166714216E-3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8403.17</v>
      </c>
      <c r="E162" s="24">
        <f>IF(AND($D$107&gt;0,$D$107&lt;&gt;"N/D")=TRUE,D162/$D$107,0)</f>
        <v>0.16450003318123474</v>
      </c>
    </row>
    <row r="163" spans="1:9" ht="15.75" x14ac:dyDescent="0.2">
      <c r="A163" s="56" t="s">
        <v>55</v>
      </c>
      <c r="B163" s="28"/>
      <c r="C163" s="45"/>
      <c r="D163" s="57">
        <v>2503.0700000000002</v>
      </c>
      <c r="E163" s="23">
        <f t="shared" ref="E163:E173" si="8">IF(AND($D$107&gt;0,$D$107&lt;&gt;"N/D")=TRUE,D163/$D$107,0)</f>
        <v>4.8999972397910936E-2</v>
      </c>
    </row>
    <row r="164" spans="1:9" ht="15.75" x14ac:dyDescent="0.2">
      <c r="A164" s="51" t="s">
        <v>56</v>
      </c>
      <c r="B164" s="10"/>
      <c r="C164" s="16"/>
      <c r="D164" s="55">
        <v>4587.26</v>
      </c>
      <c r="E164" s="24">
        <f t="shared" si="8"/>
        <v>8.9799970988442571E-2</v>
      </c>
    </row>
    <row r="165" spans="1:9" ht="15.75" x14ac:dyDescent="0.2">
      <c r="A165" s="56" t="s">
        <v>57</v>
      </c>
      <c r="B165" s="28"/>
      <c r="C165" s="45"/>
      <c r="D165" s="57">
        <v>2441.77</v>
      </c>
      <c r="E165" s="23">
        <f t="shared" si="8"/>
        <v>4.7799966681733627E-2</v>
      </c>
    </row>
    <row r="166" spans="1:9" ht="15.75" x14ac:dyDescent="0.2">
      <c r="A166" s="51" t="s">
        <v>58</v>
      </c>
      <c r="B166" s="10"/>
      <c r="C166" s="16"/>
      <c r="D166" s="55">
        <v>1123.83</v>
      </c>
      <c r="E166" s="24">
        <f t="shared" si="8"/>
        <v>2.2000039543418379E-2</v>
      </c>
    </row>
    <row r="167" spans="1:9" ht="15.75" x14ac:dyDescent="0.2">
      <c r="A167" s="56" t="s">
        <v>59</v>
      </c>
      <c r="B167" s="28"/>
      <c r="C167" s="45"/>
      <c r="D167" s="57">
        <v>5700.87</v>
      </c>
      <c r="E167" s="23">
        <f t="shared" si="8"/>
        <v>0.11159994432599908</v>
      </c>
    </row>
    <row r="168" spans="1:9" ht="15.75" x14ac:dyDescent="0.2">
      <c r="A168" s="51" t="s">
        <v>63</v>
      </c>
      <c r="B168" s="10"/>
      <c r="C168" s="16"/>
      <c r="D168" s="55">
        <v>4679.21</v>
      </c>
      <c r="E168" s="24">
        <f t="shared" si="8"/>
        <v>9.1599979562708531E-2</v>
      </c>
    </row>
    <row r="169" spans="1:9" ht="15.75" x14ac:dyDescent="0.2">
      <c r="A169" s="56" t="s">
        <v>64</v>
      </c>
      <c r="B169" s="28"/>
      <c r="C169" s="45"/>
      <c r="D169" s="57">
        <v>2472.42</v>
      </c>
      <c r="E169" s="23">
        <f t="shared" si="8"/>
        <v>4.8399969539822285E-2</v>
      </c>
    </row>
    <row r="170" spans="1:9" ht="15.75" x14ac:dyDescent="0.2">
      <c r="A170" s="51" t="s">
        <v>65</v>
      </c>
      <c r="B170" s="10"/>
      <c r="C170" s="16"/>
      <c r="D170" s="55">
        <v>3923.18</v>
      </c>
      <c r="E170" s="24">
        <f t="shared" si="8"/>
        <v>7.6799974316354006E-2</v>
      </c>
    </row>
    <row r="171" spans="1:9" ht="15.75" x14ac:dyDescent="0.2">
      <c r="A171" s="56" t="s">
        <v>66</v>
      </c>
      <c r="B171" s="28"/>
      <c r="C171" s="45"/>
      <c r="D171" s="57">
        <v>2252.7600000000002</v>
      </c>
      <c r="E171" s="23">
        <f t="shared" si="8"/>
        <v>4.4099916430270766E-2</v>
      </c>
    </row>
    <row r="172" spans="1:9" ht="15.75" x14ac:dyDescent="0.2">
      <c r="A172" s="51" t="s">
        <v>67</v>
      </c>
      <c r="B172" s="10"/>
      <c r="C172" s="16"/>
      <c r="D172" s="55">
        <v>745.81</v>
      </c>
      <c r="E172" s="24">
        <f t="shared" si="8"/>
        <v>1.4599939040492655E-2</v>
      </c>
    </row>
    <row r="173" spans="1:9" ht="15.75" x14ac:dyDescent="0.2">
      <c r="A173" s="56" t="s">
        <v>68</v>
      </c>
      <c r="B173" s="28"/>
      <c r="C173" s="45"/>
      <c r="D173" s="57">
        <v>12249.72</v>
      </c>
      <c r="E173" s="23">
        <f t="shared" si="8"/>
        <v>0.23979990247261862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105454</v>
      </c>
      <c r="E177" s="78">
        <v>212578</v>
      </c>
      <c r="F177" s="79">
        <v>4455</v>
      </c>
      <c r="G177" s="79">
        <v>1646258.53</v>
      </c>
      <c r="H177" s="80">
        <v>1.0993999999999999</v>
      </c>
    </row>
    <row r="178" spans="1:8" x14ac:dyDescent="0.2">
      <c r="A178" s="214" t="s">
        <v>195</v>
      </c>
      <c r="B178" s="215"/>
      <c r="C178" s="216"/>
      <c r="D178" s="58">
        <v>2968</v>
      </c>
      <c r="E178" s="58">
        <v>12739</v>
      </c>
      <c r="F178" s="59">
        <v>3617</v>
      </c>
      <c r="G178" s="59">
        <v>2689460</v>
      </c>
      <c r="H178" s="76">
        <v>0.3</v>
      </c>
    </row>
    <row r="179" spans="1:8" ht="15" customHeight="1" x14ac:dyDescent="0.2">
      <c r="A179" s="225" t="s">
        <v>196</v>
      </c>
      <c r="B179" s="226"/>
      <c r="C179" s="227"/>
      <c r="D179" s="60">
        <v>37</v>
      </c>
      <c r="E179" s="60">
        <v>630</v>
      </c>
      <c r="F179" s="61">
        <v>6683</v>
      </c>
      <c r="G179" s="61">
        <v>37345770.270000003</v>
      </c>
      <c r="H179" s="77">
        <v>0.156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9698</v>
      </c>
      <c r="E181" s="60">
        <v>29443</v>
      </c>
      <c r="F181" s="61">
        <v>5218</v>
      </c>
      <c r="G181" s="61">
        <v>5151809.1399999997</v>
      </c>
      <c r="H181" s="77">
        <v>0.95189999999999997</v>
      </c>
    </row>
    <row r="182" spans="1:8" ht="15" customHeight="1" x14ac:dyDescent="0.2">
      <c r="A182" s="214" t="s">
        <v>92</v>
      </c>
      <c r="B182" s="215"/>
      <c r="C182" s="216"/>
      <c r="D182" s="58">
        <v>471</v>
      </c>
      <c r="E182" s="58">
        <v>6976</v>
      </c>
      <c r="F182" s="59">
        <v>5307</v>
      </c>
      <c r="G182" s="59">
        <v>18344963.02</v>
      </c>
      <c r="H182" s="76">
        <v>0.1206</v>
      </c>
    </row>
    <row r="183" spans="1:8" ht="15" customHeight="1" x14ac:dyDescent="0.2">
      <c r="A183" s="225" t="s">
        <v>94</v>
      </c>
      <c r="B183" s="226"/>
      <c r="C183" s="227"/>
      <c r="D183" s="60">
        <v>3904</v>
      </c>
      <c r="E183" s="60">
        <v>18552</v>
      </c>
      <c r="F183" s="61">
        <v>7611</v>
      </c>
      <c r="G183" s="61">
        <v>5572823.7300000004</v>
      </c>
      <c r="H183" s="77">
        <v>0.55289999999999995</v>
      </c>
    </row>
    <row r="184" spans="1:8" ht="15" customHeight="1" x14ac:dyDescent="0.2">
      <c r="A184" s="214" t="s">
        <v>95</v>
      </c>
      <c r="B184" s="215"/>
      <c r="C184" s="216"/>
      <c r="D184" s="58">
        <v>39904</v>
      </c>
      <c r="E184" s="58">
        <v>42319</v>
      </c>
      <c r="F184" s="59">
        <v>3208</v>
      </c>
      <c r="G184" s="59">
        <v>738584.87</v>
      </c>
      <c r="H184" s="76">
        <v>1.6737</v>
      </c>
    </row>
    <row r="185" spans="1:8" ht="15" customHeight="1" x14ac:dyDescent="0.2">
      <c r="A185" s="225" t="s">
        <v>199</v>
      </c>
      <c r="B185" s="226"/>
      <c r="C185" s="227"/>
      <c r="D185" s="60">
        <v>13363</v>
      </c>
      <c r="E185" s="60">
        <v>21460</v>
      </c>
      <c r="F185" s="61">
        <v>2427</v>
      </c>
      <c r="G185" s="61">
        <v>841828.97</v>
      </c>
      <c r="H185" s="77">
        <v>1.7856000000000001</v>
      </c>
    </row>
    <row r="186" spans="1:8" ht="15" customHeight="1" x14ac:dyDescent="0.2">
      <c r="A186" s="214" t="s">
        <v>200</v>
      </c>
      <c r="B186" s="215"/>
      <c r="C186" s="216"/>
      <c r="D186" s="58">
        <v>1933</v>
      </c>
      <c r="E186" s="58">
        <v>15888</v>
      </c>
      <c r="F186" s="59">
        <v>6198</v>
      </c>
      <c r="G186" s="59">
        <v>1257479.1100000001</v>
      </c>
      <c r="H186" s="76">
        <v>0.98080000000000001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1033</v>
      </c>
      <c r="E188" s="58">
        <v>12796</v>
      </c>
      <c r="F188" s="59">
        <v>3375</v>
      </c>
      <c r="G188" s="59">
        <v>3382835.66</v>
      </c>
      <c r="H188" s="76">
        <v>3.3405999999999998</v>
      </c>
    </row>
    <row r="189" spans="1:8" ht="15" customHeight="1" x14ac:dyDescent="0.2">
      <c r="A189" s="225" t="s">
        <v>202</v>
      </c>
      <c r="B189" s="226"/>
      <c r="C189" s="227"/>
      <c r="D189" s="60">
        <v>1291</v>
      </c>
      <c r="E189" s="60">
        <v>2822</v>
      </c>
      <c r="F189" s="61">
        <v>3972</v>
      </c>
      <c r="G189" s="61">
        <v>1474023.99</v>
      </c>
      <c r="H189" s="77">
        <v>0.74199999999999999</v>
      </c>
    </row>
    <row r="190" spans="1:8" ht="15" customHeight="1" x14ac:dyDescent="0.2">
      <c r="A190" s="214" t="s">
        <v>203</v>
      </c>
      <c r="B190" s="215"/>
      <c r="C190" s="216"/>
      <c r="D190" s="58">
        <v>1174</v>
      </c>
      <c r="E190" s="58">
        <v>2411</v>
      </c>
      <c r="F190" s="59">
        <v>4318</v>
      </c>
      <c r="G190" s="59">
        <v>1771541.84</v>
      </c>
      <c r="H190" s="76">
        <v>2.1352000000000002</v>
      </c>
    </row>
    <row r="191" spans="1:8" ht="15" customHeight="1" x14ac:dyDescent="0.2">
      <c r="A191" s="225" t="s">
        <v>204</v>
      </c>
      <c r="B191" s="226"/>
      <c r="C191" s="227"/>
      <c r="D191" s="60">
        <v>184</v>
      </c>
      <c r="E191" s="60">
        <v>2724</v>
      </c>
      <c r="F191" s="61">
        <v>11796</v>
      </c>
      <c r="G191" s="61">
        <v>44210421.289999999</v>
      </c>
      <c r="H191" s="77">
        <v>1.1084000000000001</v>
      </c>
    </row>
    <row r="192" spans="1:8" ht="15" customHeight="1" x14ac:dyDescent="0.2">
      <c r="A192" s="214" t="s">
        <v>205</v>
      </c>
      <c r="B192" s="215"/>
      <c r="C192" s="216"/>
      <c r="D192" s="58">
        <v>2057</v>
      </c>
      <c r="E192" s="58">
        <v>2160</v>
      </c>
      <c r="F192" s="59">
        <v>4969</v>
      </c>
      <c r="G192" s="59">
        <v>960395.18</v>
      </c>
      <c r="H192" s="76">
        <v>1.1407</v>
      </c>
    </row>
    <row r="193" spans="1:9" ht="15" customHeight="1" x14ac:dyDescent="0.2">
      <c r="A193" s="225" t="s">
        <v>206</v>
      </c>
      <c r="B193" s="226"/>
      <c r="C193" s="227"/>
      <c r="D193" s="60">
        <v>2252</v>
      </c>
      <c r="E193" s="60">
        <v>6010</v>
      </c>
      <c r="F193" s="61">
        <v>3172</v>
      </c>
      <c r="G193" s="61">
        <v>690436.15</v>
      </c>
      <c r="H193" s="77">
        <v>1.5115000000000001</v>
      </c>
    </row>
    <row r="194" spans="1:9" ht="15" customHeight="1" x14ac:dyDescent="0.2">
      <c r="A194" s="214" t="s">
        <v>207</v>
      </c>
      <c r="B194" s="215"/>
      <c r="C194" s="216"/>
      <c r="D194" s="58">
        <v>5829</v>
      </c>
      <c r="E194" s="58">
        <v>7899</v>
      </c>
      <c r="F194" s="59">
        <v>2775</v>
      </c>
      <c r="G194" s="59">
        <v>511292.34</v>
      </c>
      <c r="H194" s="76">
        <v>5.577</v>
      </c>
    </row>
    <row r="195" spans="1:9" ht="15" customHeight="1" x14ac:dyDescent="0.2">
      <c r="A195" s="225" t="s">
        <v>208</v>
      </c>
      <c r="B195" s="226"/>
      <c r="C195" s="227"/>
      <c r="D195" s="60">
        <v>412</v>
      </c>
      <c r="E195" s="60">
        <v>18398</v>
      </c>
      <c r="F195" s="61">
        <v>5028</v>
      </c>
      <c r="G195" s="61">
        <v>28137265.329999998</v>
      </c>
      <c r="H195" s="77">
        <v>0.97299999999999998</v>
      </c>
    </row>
    <row r="196" spans="1:9" ht="15" customHeight="1" x14ac:dyDescent="0.2">
      <c r="A196" s="214" t="s">
        <v>97</v>
      </c>
      <c r="B196" s="215"/>
      <c r="C196" s="216"/>
      <c r="D196" s="58">
        <v>18944</v>
      </c>
      <c r="E196" s="58">
        <v>9351</v>
      </c>
      <c r="F196" s="59">
        <v>3997</v>
      </c>
      <c r="G196" s="59">
        <v>370230.05</v>
      </c>
      <c r="H196" s="76">
        <v>0.68579999999999997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10847.17</v>
      </c>
      <c r="E205" s="182">
        <v>11172.89</v>
      </c>
      <c r="F205" s="182">
        <v>11293.78</v>
      </c>
      <c r="G205" s="182">
        <v>11701.25</v>
      </c>
      <c r="H205" s="182">
        <v>10186.469999999999</v>
      </c>
      <c r="I205" s="182">
        <v>10414.61</v>
      </c>
    </row>
    <row r="206" spans="1:9" ht="15" customHeight="1" x14ac:dyDescent="0.2">
      <c r="A206" s="214" t="s">
        <v>383</v>
      </c>
      <c r="B206" s="215"/>
      <c r="C206" s="216"/>
      <c r="D206" s="183">
        <v>8922.1299999999992</v>
      </c>
      <c r="E206" s="183">
        <v>11550.27</v>
      </c>
      <c r="F206" s="183">
        <v>9142.7999999999993</v>
      </c>
      <c r="G206" s="183">
        <v>11611.4</v>
      </c>
      <c r="H206" s="183">
        <v>8449.36</v>
      </c>
      <c r="I206" s="183">
        <v>11280.51</v>
      </c>
    </row>
    <row r="207" spans="1:9" ht="15" customHeight="1" x14ac:dyDescent="0.2">
      <c r="A207" s="225" t="s">
        <v>384</v>
      </c>
      <c r="B207" s="226"/>
      <c r="C207" s="227"/>
      <c r="D207" s="184">
        <v>14026.25</v>
      </c>
      <c r="E207" s="184">
        <v>14026.25</v>
      </c>
      <c r="F207" s="184">
        <v>14064.63</v>
      </c>
      <c r="G207" s="184">
        <v>14064.63</v>
      </c>
      <c r="H207" s="184">
        <v>13775.8</v>
      </c>
      <c r="I207" s="184">
        <v>13775.8</v>
      </c>
    </row>
    <row r="208" spans="1:9" ht="15" customHeight="1" x14ac:dyDescent="0.2">
      <c r="A208" s="214" t="s">
        <v>385</v>
      </c>
      <c r="B208" s="215"/>
      <c r="C208" s="216"/>
      <c r="D208" s="183">
        <v>10372.25</v>
      </c>
      <c r="E208" s="183">
        <v>10383.42</v>
      </c>
      <c r="F208" s="183">
        <v>11434.51</v>
      </c>
      <c r="G208" s="183">
        <v>11452.43</v>
      </c>
      <c r="H208" s="183">
        <v>8913.41</v>
      </c>
      <c r="I208" s="183">
        <v>8919.33</v>
      </c>
    </row>
    <row r="209" spans="1:9" ht="15" customHeight="1" x14ac:dyDescent="0.2">
      <c r="A209" s="225" t="s">
        <v>386</v>
      </c>
      <c r="B209" s="226"/>
      <c r="C209" s="227"/>
      <c r="D209" s="184">
        <v>9418.5400000000009</v>
      </c>
      <c r="E209" s="184">
        <v>9419.3799999999992</v>
      </c>
      <c r="F209" s="184">
        <v>9444.31</v>
      </c>
      <c r="G209" s="184">
        <v>9445.18</v>
      </c>
      <c r="H209" s="184">
        <v>9275.4</v>
      </c>
      <c r="I209" s="184">
        <v>9276.0499999999993</v>
      </c>
    </row>
    <row r="210" spans="1:9" ht="15" customHeight="1" x14ac:dyDescent="0.2">
      <c r="A210" s="214" t="s">
        <v>387</v>
      </c>
      <c r="B210" s="215"/>
      <c r="C210" s="216"/>
      <c r="D210" s="183">
        <v>23922.92</v>
      </c>
      <c r="E210" s="183">
        <v>23922.92</v>
      </c>
      <c r="F210" s="183">
        <v>24371</v>
      </c>
      <c r="G210" s="183">
        <v>24371</v>
      </c>
      <c r="H210" s="183">
        <v>21931.88</v>
      </c>
      <c r="I210" s="183">
        <v>21931.88</v>
      </c>
    </row>
    <row r="211" spans="1:9" ht="15" customHeight="1" x14ac:dyDescent="0.2">
      <c r="A211" s="225" t="s">
        <v>388</v>
      </c>
      <c r="B211" s="226"/>
      <c r="C211" s="227"/>
      <c r="D211" s="184">
        <v>11082.29</v>
      </c>
      <c r="E211" s="184">
        <v>11082.48</v>
      </c>
      <c r="F211" s="184">
        <v>12139.25</v>
      </c>
      <c r="G211" s="184">
        <v>12139.39</v>
      </c>
      <c r="H211" s="184">
        <v>9853.61</v>
      </c>
      <c r="I211" s="184">
        <v>9853.81</v>
      </c>
    </row>
    <row r="212" spans="1:9" ht="15" customHeight="1" x14ac:dyDescent="0.2">
      <c r="A212" s="214" t="s">
        <v>389</v>
      </c>
      <c r="B212" s="215"/>
      <c r="C212" s="216"/>
      <c r="D212" s="183">
        <v>11395.44</v>
      </c>
      <c r="E212" s="183">
        <v>11395.44</v>
      </c>
      <c r="F212" s="183">
        <v>11436.85</v>
      </c>
      <c r="G212" s="183">
        <v>11436.85</v>
      </c>
      <c r="H212" s="183">
        <v>11211.22</v>
      </c>
      <c r="I212" s="183">
        <v>11211.22</v>
      </c>
    </row>
    <row r="213" spans="1:9" ht="15" customHeight="1" x14ac:dyDescent="0.2">
      <c r="A213" s="225" t="s">
        <v>390</v>
      </c>
      <c r="B213" s="226"/>
      <c r="C213" s="227"/>
      <c r="D213" s="184">
        <v>10233.459999999999</v>
      </c>
      <c r="E213" s="184">
        <v>10233.89</v>
      </c>
      <c r="F213" s="184">
        <v>10649.17</v>
      </c>
      <c r="G213" s="184">
        <v>10650.01</v>
      </c>
      <c r="H213" s="184">
        <v>9791.2800000000007</v>
      </c>
      <c r="I213" s="184">
        <v>9791.34</v>
      </c>
    </row>
    <row r="214" spans="1:9" ht="15" customHeight="1" x14ac:dyDescent="0.2">
      <c r="A214" s="214" t="s">
        <v>391</v>
      </c>
      <c r="B214" s="215"/>
      <c r="C214" s="216"/>
      <c r="D214" s="183">
        <v>13921.21</v>
      </c>
      <c r="E214" s="183">
        <v>13921.21</v>
      </c>
      <c r="F214" s="183">
        <v>14818.01</v>
      </c>
      <c r="G214" s="183">
        <v>14818.01</v>
      </c>
      <c r="H214" s="183">
        <v>13219.79</v>
      </c>
      <c r="I214" s="183">
        <v>13219.79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593814</v>
      </c>
      <c r="E220" s="58">
        <v>490638</v>
      </c>
      <c r="F220" s="58">
        <v>354309</v>
      </c>
      <c r="G220" s="58">
        <v>285459</v>
      </c>
      <c r="H220" s="58">
        <v>239505</v>
      </c>
      <c r="I220" s="58">
        <v>205179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5</v>
      </c>
      <c r="E222" s="58">
        <v>2</v>
      </c>
      <c r="F222" s="58">
        <v>3</v>
      </c>
      <c r="G222" s="58">
        <v>2</v>
      </c>
      <c r="H222" s="58">
        <v>2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13695</v>
      </c>
      <c r="E223" s="58">
        <v>9241</v>
      </c>
      <c r="F223" s="58">
        <v>8739</v>
      </c>
      <c r="G223" s="58">
        <v>5710</v>
      </c>
      <c r="H223" s="58">
        <v>4956</v>
      </c>
      <c r="I223" s="58">
        <v>3531</v>
      </c>
    </row>
    <row r="224" spans="1:9" ht="15" customHeight="1" x14ac:dyDescent="0.2">
      <c r="A224" s="208" t="s">
        <v>404</v>
      </c>
      <c r="B224" s="209"/>
      <c r="C224" s="209"/>
      <c r="D224" s="181">
        <v>163357</v>
      </c>
      <c r="E224" s="58">
        <v>129487</v>
      </c>
      <c r="F224" s="58">
        <v>94081</v>
      </c>
      <c r="G224" s="58">
        <v>71758</v>
      </c>
      <c r="H224" s="58">
        <v>69276</v>
      </c>
      <c r="I224" s="58">
        <v>57729</v>
      </c>
    </row>
    <row r="225" spans="1:9" ht="15" customHeight="1" x14ac:dyDescent="0.2">
      <c r="A225" s="208" t="s">
        <v>405</v>
      </c>
      <c r="B225" s="209"/>
      <c r="C225" s="209"/>
      <c r="D225" s="181">
        <v>168275</v>
      </c>
      <c r="E225" s="58">
        <v>141015</v>
      </c>
      <c r="F225" s="58">
        <v>97669</v>
      </c>
      <c r="G225" s="58">
        <v>79944</v>
      </c>
      <c r="H225" s="58">
        <v>70606</v>
      </c>
      <c r="I225" s="58">
        <v>61071</v>
      </c>
    </row>
    <row r="226" spans="1:9" ht="15" customHeight="1" x14ac:dyDescent="0.2">
      <c r="A226" s="208" t="s">
        <v>406</v>
      </c>
      <c r="B226" s="209"/>
      <c r="C226" s="209"/>
      <c r="D226" s="181">
        <v>136005</v>
      </c>
      <c r="E226" s="58">
        <v>115715</v>
      </c>
      <c r="F226" s="58">
        <v>80656</v>
      </c>
      <c r="G226" s="58">
        <v>67464</v>
      </c>
      <c r="H226" s="58">
        <v>55349</v>
      </c>
      <c r="I226" s="58">
        <v>48251</v>
      </c>
    </row>
    <row r="227" spans="1:9" ht="15" customHeight="1" x14ac:dyDescent="0.2">
      <c r="A227" s="208" t="s">
        <v>407</v>
      </c>
      <c r="B227" s="209"/>
      <c r="C227" s="209"/>
      <c r="D227" s="181">
        <v>92530</v>
      </c>
      <c r="E227" s="58">
        <v>79579</v>
      </c>
      <c r="F227" s="58">
        <v>58820</v>
      </c>
      <c r="G227" s="58">
        <v>49639</v>
      </c>
      <c r="H227" s="58">
        <v>33710</v>
      </c>
      <c r="I227" s="58">
        <v>29940</v>
      </c>
    </row>
    <row r="228" spans="1:9" ht="15" customHeight="1" x14ac:dyDescent="0.2">
      <c r="A228" s="208" t="s">
        <v>408</v>
      </c>
      <c r="B228" s="209"/>
      <c r="C228" s="209"/>
      <c r="D228" s="181">
        <v>17295</v>
      </c>
      <c r="E228" s="58">
        <v>13658</v>
      </c>
      <c r="F228" s="58">
        <v>12125</v>
      </c>
      <c r="G228" s="58">
        <v>9337</v>
      </c>
      <c r="H228" s="58">
        <v>5170</v>
      </c>
      <c r="I228" s="58">
        <v>4321</v>
      </c>
    </row>
    <row r="229" spans="1:9" ht="15" customHeight="1" x14ac:dyDescent="0.2">
      <c r="A229" s="208" t="s">
        <v>409</v>
      </c>
      <c r="B229" s="209"/>
      <c r="C229" s="209"/>
      <c r="D229" s="181">
        <v>2652</v>
      </c>
      <c r="E229" s="58">
        <v>1941</v>
      </c>
      <c r="F229" s="58">
        <v>2216</v>
      </c>
      <c r="G229" s="58">
        <v>1605</v>
      </c>
      <c r="H229" s="58">
        <v>436</v>
      </c>
      <c r="I229" s="58">
        <v>336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298</v>
      </c>
      <c r="E231" s="58">
        <v>255</v>
      </c>
      <c r="F231" s="58">
        <v>179</v>
      </c>
      <c r="G231" s="58">
        <v>152</v>
      </c>
      <c r="H231" s="58">
        <v>119</v>
      </c>
      <c r="I231" s="58">
        <v>103</v>
      </c>
    </row>
    <row r="232" spans="1:9" ht="15" customHeight="1" x14ac:dyDescent="0.2">
      <c r="A232" s="208" t="s">
        <v>412</v>
      </c>
      <c r="B232" s="209"/>
      <c r="C232" s="209"/>
      <c r="D232" s="181">
        <v>417660</v>
      </c>
      <c r="E232" s="58">
        <v>338952</v>
      </c>
      <c r="F232" s="58">
        <v>241413</v>
      </c>
      <c r="G232" s="58">
        <v>190418</v>
      </c>
      <c r="H232" s="58">
        <v>176247</v>
      </c>
      <c r="I232" s="58">
        <v>148534</v>
      </c>
    </row>
    <row r="233" spans="1:9" ht="15" customHeight="1" x14ac:dyDescent="0.2">
      <c r="A233" s="208" t="s">
        <v>413</v>
      </c>
      <c r="B233" s="209"/>
      <c r="C233" s="209"/>
      <c r="D233" s="181">
        <v>138346</v>
      </c>
      <c r="E233" s="58">
        <v>118468</v>
      </c>
      <c r="F233" s="58">
        <v>87508</v>
      </c>
      <c r="G233" s="58">
        <v>73014</v>
      </c>
      <c r="H233" s="58">
        <v>50838</v>
      </c>
      <c r="I233" s="58">
        <v>45454</v>
      </c>
    </row>
    <row r="234" spans="1:9" ht="15" customHeight="1" x14ac:dyDescent="0.2">
      <c r="A234" s="208" t="s">
        <v>414</v>
      </c>
      <c r="B234" s="209"/>
      <c r="C234" s="209"/>
      <c r="D234" s="181">
        <v>28229</v>
      </c>
      <c r="E234" s="58">
        <v>24212</v>
      </c>
      <c r="F234" s="58">
        <v>18344</v>
      </c>
      <c r="G234" s="58">
        <v>15453</v>
      </c>
      <c r="H234" s="58">
        <v>9885</v>
      </c>
      <c r="I234" s="58">
        <v>8759</v>
      </c>
    </row>
    <row r="235" spans="1:9" ht="15" customHeight="1" x14ac:dyDescent="0.2">
      <c r="A235" s="208" t="s">
        <v>415</v>
      </c>
      <c r="B235" s="209"/>
      <c r="C235" s="209"/>
      <c r="D235" s="181">
        <v>8405</v>
      </c>
      <c r="E235" s="58">
        <v>7875</v>
      </c>
      <c r="F235" s="58">
        <v>6327</v>
      </c>
      <c r="G235" s="58">
        <v>5884</v>
      </c>
      <c r="H235" s="58">
        <v>2078</v>
      </c>
      <c r="I235" s="58">
        <v>1991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876</v>
      </c>
      <c r="E238" s="58">
        <v>876</v>
      </c>
      <c r="F238" s="58">
        <v>538</v>
      </c>
      <c r="G238" s="58">
        <v>538</v>
      </c>
      <c r="H238" s="58">
        <v>338</v>
      </c>
      <c r="I238" s="58">
        <v>338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12964</v>
      </c>
      <c r="E240" s="58">
        <v>12641</v>
      </c>
      <c r="F240" s="58">
        <v>7604</v>
      </c>
      <c r="G240" s="58">
        <v>7375</v>
      </c>
      <c r="H240" s="58">
        <v>5360</v>
      </c>
      <c r="I240" s="58">
        <v>5266</v>
      </c>
    </row>
    <row r="241" spans="1:9" ht="15" customHeight="1" x14ac:dyDescent="0.2">
      <c r="A241" s="208" t="s">
        <v>421</v>
      </c>
      <c r="B241" s="209"/>
      <c r="C241" s="209"/>
      <c r="D241" s="181">
        <v>54654</v>
      </c>
      <c r="E241" s="58">
        <v>52570</v>
      </c>
      <c r="F241" s="58">
        <v>32734</v>
      </c>
      <c r="G241" s="58">
        <v>31101</v>
      </c>
      <c r="H241" s="58">
        <v>21920</v>
      </c>
      <c r="I241" s="58">
        <v>21469</v>
      </c>
    </row>
    <row r="242" spans="1:9" ht="15" customHeight="1" x14ac:dyDescent="0.2">
      <c r="A242" s="208" t="s">
        <v>422</v>
      </c>
      <c r="B242" s="209"/>
      <c r="C242" s="209"/>
      <c r="D242" s="181">
        <v>155500</v>
      </c>
      <c r="E242" s="58">
        <v>140385</v>
      </c>
      <c r="F242" s="58">
        <v>97696</v>
      </c>
      <c r="G242" s="58">
        <v>85947</v>
      </c>
      <c r="H242" s="58">
        <v>57804</v>
      </c>
      <c r="I242" s="58">
        <v>54438</v>
      </c>
    </row>
    <row r="243" spans="1:9" ht="15" customHeight="1" x14ac:dyDescent="0.2">
      <c r="A243" s="208" t="s">
        <v>423</v>
      </c>
      <c r="B243" s="209"/>
      <c r="C243" s="209"/>
      <c r="D243" s="181">
        <v>139032</v>
      </c>
      <c r="E243" s="58">
        <v>112662</v>
      </c>
      <c r="F243" s="58">
        <v>86976</v>
      </c>
      <c r="G243" s="58">
        <v>68263</v>
      </c>
      <c r="H243" s="58">
        <v>52056</v>
      </c>
      <c r="I243" s="58">
        <v>44399</v>
      </c>
    </row>
    <row r="244" spans="1:9" ht="15" customHeight="1" x14ac:dyDescent="0.2">
      <c r="A244" s="208" t="s">
        <v>424</v>
      </c>
      <c r="B244" s="209"/>
      <c r="C244" s="209"/>
      <c r="D244" s="181">
        <v>47823</v>
      </c>
      <c r="E244" s="58">
        <v>33086</v>
      </c>
      <c r="F244" s="58">
        <v>29734</v>
      </c>
      <c r="G244" s="58">
        <v>19885</v>
      </c>
      <c r="H244" s="58">
        <v>18089</v>
      </c>
      <c r="I244" s="58">
        <v>13201</v>
      </c>
    </row>
    <row r="245" spans="1:9" ht="15" customHeight="1" x14ac:dyDescent="0.2">
      <c r="A245" s="208" t="s">
        <v>425</v>
      </c>
      <c r="B245" s="209"/>
      <c r="C245" s="209"/>
      <c r="D245" s="181">
        <v>33220</v>
      </c>
      <c r="E245" s="58">
        <v>23192</v>
      </c>
      <c r="F245" s="58">
        <v>18531</v>
      </c>
      <c r="G245" s="58">
        <v>12319</v>
      </c>
      <c r="H245" s="58">
        <v>14689</v>
      </c>
      <c r="I245" s="58">
        <v>10873</v>
      </c>
    </row>
    <row r="246" spans="1:9" ht="15" customHeight="1" x14ac:dyDescent="0.2">
      <c r="A246" s="208" t="s">
        <v>426</v>
      </c>
      <c r="B246" s="209"/>
      <c r="C246" s="209"/>
      <c r="D246" s="181">
        <v>150621</v>
      </c>
      <c r="E246" s="58">
        <v>116102</v>
      </c>
      <c r="F246" s="58">
        <v>81034</v>
      </c>
      <c r="G246" s="58">
        <v>60569</v>
      </c>
      <c r="H246" s="58">
        <v>69587</v>
      </c>
      <c r="I246" s="58">
        <v>55533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82766</v>
      </c>
      <c r="E248" s="58">
        <v>30459</v>
      </c>
      <c r="F248" s="58">
        <v>7604</v>
      </c>
      <c r="G248" s="58">
        <v>7375</v>
      </c>
      <c r="H248" s="58">
        <v>26338</v>
      </c>
      <c r="I248" s="58">
        <v>6143</v>
      </c>
    </row>
    <row r="249" spans="1:9" ht="15" customHeight="1" x14ac:dyDescent="0.2">
      <c r="A249" s="208" t="s">
        <v>429</v>
      </c>
      <c r="B249" s="209"/>
      <c r="C249" s="209"/>
      <c r="D249" s="181">
        <v>4034</v>
      </c>
      <c r="E249" s="58">
        <v>3337</v>
      </c>
      <c r="F249" s="58">
        <v>32734</v>
      </c>
      <c r="G249" s="58">
        <v>31101</v>
      </c>
      <c r="H249" s="58">
        <v>536</v>
      </c>
      <c r="I249" s="58">
        <v>484</v>
      </c>
    </row>
    <row r="250" spans="1:9" ht="15" customHeight="1" x14ac:dyDescent="0.2">
      <c r="A250" s="208" t="s">
        <v>430</v>
      </c>
      <c r="B250" s="209"/>
      <c r="C250" s="209"/>
      <c r="D250" s="181">
        <v>82561</v>
      </c>
      <c r="E250" s="58">
        <v>72377</v>
      </c>
      <c r="F250" s="58">
        <v>97696</v>
      </c>
      <c r="G250" s="58">
        <v>85947</v>
      </c>
      <c r="H250" s="58">
        <v>34787</v>
      </c>
      <c r="I250" s="58">
        <v>31074</v>
      </c>
    </row>
    <row r="251" spans="1:9" ht="15" customHeight="1" x14ac:dyDescent="0.2">
      <c r="A251" s="208" t="s">
        <v>431</v>
      </c>
      <c r="B251" s="209"/>
      <c r="C251" s="209"/>
      <c r="D251" s="181">
        <v>58531</v>
      </c>
      <c r="E251" s="58">
        <v>39299</v>
      </c>
      <c r="F251" s="58">
        <v>86976</v>
      </c>
      <c r="G251" s="58">
        <v>68263</v>
      </c>
      <c r="H251" s="58">
        <v>8930</v>
      </c>
      <c r="I251" s="58">
        <v>7188</v>
      </c>
    </row>
    <row r="252" spans="1:9" ht="15" customHeight="1" x14ac:dyDescent="0.2">
      <c r="A252" s="208" t="s">
        <v>432</v>
      </c>
      <c r="B252" s="209"/>
      <c r="C252" s="209"/>
      <c r="D252" s="181">
        <v>4529</v>
      </c>
      <c r="E252" s="58">
        <v>3606</v>
      </c>
      <c r="F252" s="58">
        <v>29734</v>
      </c>
      <c r="G252" s="58">
        <v>19885</v>
      </c>
      <c r="H252" s="58">
        <v>832</v>
      </c>
      <c r="I252" s="58">
        <v>687</v>
      </c>
    </row>
    <row r="253" spans="1:9" ht="15" customHeight="1" x14ac:dyDescent="0.2">
      <c r="A253" s="208" t="s">
        <v>433</v>
      </c>
      <c r="B253" s="209"/>
      <c r="C253" s="209"/>
      <c r="D253" s="181">
        <v>149033</v>
      </c>
      <c r="E253" s="58">
        <v>143042</v>
      </c>
      <c r="F253" s="58">
        <v>18531</v>
      </c>
      <c r="G253" s="58">
        <v>12319</v>
      </c>
      <c r="H253" s="58">
        <v>68918</v>
      </c>
      <c r="I253" s="58">
        <v>66341</v>
      </c>
    </row>
    <row r="254" spans="1:9" ht="15" customHeight="1" x14ac:dyDescent="0.2">
      <c r="A254" s="208" t="s">
        <v>434</v>
      </c>
      <c r="B254" s="209"/>
      <c r="C254" s="209"/>
      <c r="D254" s="181">
        <v>30994</v>
      </c>
      <c r="E254" s="58">
        <v>28121</v>
      </c>
      <c r="F254" s="58">
        <v>81034</v>
      </c>
      <c r="G254" s="58">
        <v>60569</v>
      </c>
      <c r="H254" s="58">
        <v>5688</v>
      </c>
      <c r="I254" s="58">
        <v>5036</v>
      </c>
    </row>
    <row r="255" spans="1:9" ht="15" customHeight="1" x14ac:dyDescent="0.2">
      <c r="A255" s="208" t="s">
        <v>435</v>
      </c>
      <c r="B255" s="209"/>
      <c r="C255" s="209"/>
      <c r="D255" s="181">
        <v>108318</v>
      </c>
      <c r="E255" s="58">
        <v>100192</v>
      </c>
      <c r="F255" s="58">
        <v>0</v>
      </c>
      <c r="G255" s="58">
        <v>0</v>
      </c>
      <c r="H255" s="58">
        <v>52487</v>
      </c>
      <c r="I255" s="58">
        <v>48937</v>
      </c>
    </row>
    <row r="256" spans="1:9" x14ac:dyDescent="0.2">
      <c r="A256" s="208" t="s">
        <v>436</v>
      </c>
      <c r="B256" s="209"/>
      <c r="C256" s="209"/>
      <c r="D256" s="181">
        <v>73048</v>
      </c>
      <c r="E256" s="58">
        <v>70205</v>
      </c>
      <c r="F256" s="58">
        <v>0</v>
      </c>
      <c r="G256" s="58">
        <v>0</v>
      </c>
      <c r="H256" s="58">
        <v>40989</v>
      </c>
      <c r="I256" s="58">
        <v>39289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27386</v>
      </c>
      <c r="E259" s="78">
        <f>SUM(E260:E299)</f>
        <v>30606</v>
      </c>
      <c r="F259" s="83">
        <v>904.74</v>
      </c>
      <c r="G259" s="83">
        <v>1011.05</v>
      </c>
      <c r="H259" s="84">
        <f>IF(D259&gt;0,E259/D259-1,"N/A")</f>
        <v>0.11757832469144813</v>
      </c>
      <c r="I259" s="84">
        <f>IF(F259&gt;0,G259/F259-1,"N/A")</f>
        <v>0.11750337113424836</v>
      </c>
    </row>
    <row r="260" spans="1:9" ht="15.75" customHeight="1" x14ac:dyDescent="0.2">
      <c r="A260" s="138" t="s">
        <v>212</v>
      </c>
      <c r="B260" s="106"/>
      <c r="C260" s="107"/>
      <c r="D260" s="58">
        <v>312</v>
      </c>
      <c r="E260" s="58">
        <v>352</v>
      </c>
      <c r="F260" s="81">
        <v>10.31</v>
      </c>
      <c r="G260" s="81">
        <v>11.63</v>
      </c>
      <c r="H260" s="62">
        <f>IF(D260&gt;0,E260/D260-1,"N/A")</f>
        <v>0.12820512820512819</v>
      </c>
      <c r="I260" s="62">
        <f>IF(F260&gt;0,G260/F260-1,"N/A")</f>
        <v>0.12803103782735215</v>
      </c>
    </row>
    <row r="261" spans="1:9" ht="15.75" customHeight="1" x14ac:dyDescent="0.2">
      <c r="A261" s="139" t="s">
        <v>290</v>
      </c>
      <c r="B261" s="108"/>
      <c r="C261" s="109"/>
      <c r="D261" s="60">
        <v>2222</v>
      </c>
      <c r="E261" s="60">
        <v>2554</v>
      </c>
      <c r="F261" s="82">
        <v>73.41</v>
      </c>
      <c r="G261" s="82">
        <v>84.38</v>
      </c>
      <c r="H261" s="63">
        <f>IF(D261&gt;0,E261/D261-1,"N/A")</f>
        <v>0.14941494149414947</v>
      </c>
      <c r="I261" s="63">
        <f>IF(F261&gt;0,G261/F261-1,"N/A")</f>
        <v>0.14943468192344356</v>
      </c>
    </row>
    <row r="262" spans="1:9" ht="15.75" customHeight="1" x14ac:dyDescent="0.2">
      <c r="A262" s="138" t="s">
        <v>213</v>
      </c>
      <c r="B262" s="106"/>
      <c r="C262" s="107"/>
      <c r="D262" s="58">
        <v>568</v>
      </c>
      <c r="E262" s="58">
        <v>583</v>
      </c>
      <c r="F262" s="81">
        <v>18.760000000000002</v>
      </c>
      <c r="G262" s="81">
        <v>19.260000000000002</v>
      </c>
      <c r="H262" s="62">
        <f t="shared" ref="H262:H299" si="9">IF(D262&gt;0,E262/D262-1,"N/A")</f>
        <v>2.6408450704225261E-2</v>
      </c>
      <c r="I262" s="62">
        <f t="shared" ref="I262:I299" si="10">IF(F262&gt;0,G262/F262-1,"N/A")</f>
        <v>2.6652452025586415E-2</v>
      </c>
    </row>
    <row r="263" spans="1:9" ht="15.75" customHeight="1" x14ac:dyDescent="0.2">
      <c r="A263" s="139" t="s">
        <v>214</v>
      </c>
      <c r="B263" s="108"/>
      <c r="C263" s="109"/>
      <c r="D263" s="60">
        <v>61</v>
      </c>
      <c r="E263" s="60">
        <v>67</v>
      </c>
      <c r="F263" s="82">
        <v>2.02</v>
      </c>
      <c r="G263" s="82">
        <v>2.21</v>
      </c>
      <c r="H263" s="63">
        <f t="shared" si="9"/>
        <v>9.8360655737705027E-2</v>
      </c>
      <c r="I263" s="63">
        <f t="shared" si="10"/>
        <v>9.4059405940594143E-2</v>
      </c>
    </row>
    <row r="264" spans="1:9" ht="15.75" customHeight="1" x14ac:dyDescent="0.2">
      <c r="A264" s="138" t="s">
        <v>211</v>
      </c>
      <c r="B264" s="106"/>
      <c r="C264" s="107"/>
      <c r="D264" s="58">
        <v>664</v>
      </c>
      <c r="E264" s="58">
        <v>845</v>
      </c>
      <c r="F264" s="81">
        <v>21.94</v>
      </c>
      <c r="G264" s="81">
        <v>27.92</v>
      </c>
      <c r="H264" s="62">
        <f t="shared" si="9"/>
        <v>0.27259036144578319</v>
      </c>
      <c r="I264" s="62">
        <f t="shared" si="10"/>
        <v>0.27256153144940742</v>
      </c>
    </row>
    <row r="265" spans="1:9" ht="15.75" customHeight="1" x14ac:dyDescent="0.2">
      <c r="A265" s="139" t="s">
        <v>291</v>
      </c>
      <c r="B265" s="108"/>
      <c r="C265" s="109"/>
      <c r="D265" s="60">
        <v>35</v>
      </c>
      <c r="E265" s="60">
        <v>32</v>
      </c>
      <c r="F265" s="82">
        <v>1.1599999999999999</v>
      </c>
      <c r="G265" s="82">
        <v>1.06</v>
      </c>
      <c r="H265" s="63">
        <f t="shared" si="9"/>
        <v>-8.5714285714285743E-2</v>
      </c>
      <c r="I265" s="63">
        <f t="shared" si="10"/>
        <v>-8.6206896551723977E-2</v>
      </c>
    </row>
    <row r="266" spans="1:9" ht="15.75" customHeight="1" x14ac:dyDescent="0.2">
      <c r="A266" s="138" t="s">
        <v>236</v>
      </c>
      <c r="B266" s="106"/>
      <c r="C266" s="107"/>
      <c r="D266" s="58">
        <v>7535</v>
      </c>
      <c r="E266" s="58">
        <v>7942</v>
      </c>
      <c r="F266" s="81">
        <v>248.93</v>
      </c>
      <c r="G266" s="81">
        <v>262.38</v>
      </c>
      <c r="H266" s="62">
        <f t="shared" si="9"/>
        <v>5.4014598540145897E-2</v>
      </c>
      <c r="I266" s="62">
        <f t="shared" si="10"/>
        <v>5.4031253766118947E-2</v>
      </c>
    </row>
    <row r="267" spans="1:9" ht="15.75" customHeight="1" x14ac:dyDescent="0.2">
      <c r="A267" s="139" t="s">
        <v>292</v>
      </c>
      <c r="B267" s="108"/>
      <c r="C267" s="109"/>
      <c r="D267" s="60">
        <v>150</v>
      </c>
      <c r="E267" s="60">
        <v>164</v>
      </c>
      <c r="F267" s="82">
        <v>4.96</v>
      </c>
      <c r="G267" s="82">
        <v>5.42</v>
      </c>
      <c r="H267" s="63">
        <f t="shared" si="9"/>
        <v>9.3333333333333268E-2</v>
      </c>
      <c r="I267" s="63">
        <f t="shared" si="10"/>
        <v>9.2741935483870996E-2</v>
      </c>
    </row>
    <row r="268" spans="1:9" ht="15.75" x14ac:dyDescent="0.2">
      <c r="A268" s="138" t="s">
        <v>293</v>
      </c>
      <c r="B268" s="106"/>
      <c r="C268" s="107"/>
      <c r="D268" s="58">
        <v>142</v>
      </c>
      <c r="E268" s="58">
        <v>212</v>
      </c>
      <c r="F268" s="81">
        <v>4.6900000000000004</v>
      </c>
      <c r="G268" s="81">
        <v>7</v>
      </c>
      <c r="H268" s="62">
        <f t="shared" si="9"/>
        <v>0.49295774647887325</v>
      </c>
      <c r="I268" s="62">
        <f t="shared" si="10"/>
        <v>0.49253731343283569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5733</v>
      </c>
      <c r="E270" s="58">
        <v>6808</v>
      </c>
      <c r="F270" s="81">
        <v>189.4</v>
      </c>
      <c r="G270" s="81">
        <v>224.91</v>
      </c>
      <c r="H270" s="62">
        <f t="shared" si="9"/>
        <v>0.18751090179661611</v>
      </c>
      <c r="I270" s="62">
        <f t="shared" si="10"/>
        <v>0.18748680042238641</v>
      </c>
    </row>
    <row r="271" spans="1:9" ht="15.75" x14ac:dyDescent="0.2">
      <c r="A271" s="139" t="s">
        <v>295</v>
      </c>
      <c r="B271" s="108"/>
      <c r="C271" s="109"/>
      <c r="D271" s="60">
        <v>407</v>
      </c>
      <c r="E271" s="60">
        <v>523</v>
      </c>
      <c r="F271" s="82">
        <v>13.45</v>
      </c>
      <c r="G271" s="82">
        <v>17.28</v>
      </c>
      <c r="H271" s="63">
        <f t="shared" si="9"/>
        <v>0.28501228501228493</v>
      </c>
      <c r="I271" s="63">
        <f t="shared" si="10"/>
        <v>0.28475836431226775</v>
      </c>
    </row>
    <row r="272" spans="1:9" ht="15.75" customHeight="1" x14ac:dyDescent="0.2">
      <c r="A272" s="138" t="s">
        <v>296</v>
      </c>
      <c r="B272" s="106"/>
      <c r="C272" s="107"/>
      <c r="D272" s="58">
        <v>99</v>
      </c>
      <c r="E272" s="58">
        <v>147</v>
      </c>
      <c r="F272" s="81">
        <v>3.27</v>
      </c>
      <c r="G272" s="81">
        <v>4.8600000000000003</v>
      </c>
      <c r="H272" s="62">
        <f t="shared" si="9"/>
        <v>0.48484848484848486</v>
      </c>
      <c r="I272" s="62">
        <f t="shared" si="10"/>
        <v>0.48623853211009194</v>
      </c>
    </row>
    <row r="273" spans="1:9" ht="15.75" customHeight="1" x14ac:dyDescent="0.2">
      <c r="A273" s="139" t="s">
        <v>297</v>
      </c>
      <c r="B273" s="108"/>
      <c r="C273" s="109"/>
      <c r="D273" s="60">
        <v>8</v>
      </c>
      <c r="E273" s="60">
        <v>16</v>
      </c>
      <c r="F273" s="82">
        <v>0.26</v>
      </c>
      <c r="G273" s="82">
        <v>0.53</v>
      </c>
      <c r="H273" s="63">
        <f t="shared" si="9"/>
        <v>1</v>
      </c>
      <c r="I273" s="63">
        <f t="shared" si="10"/>
        <v>1.0384615384615383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1</v>
      </c>
      <c r="F274" s="81">
        <v>0</v>
      </c>
      <c r="G274" s="81">
        <v>0.03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48</v>
      </c>
      <c r="E275" s="60">
        <v>87</v>
      </c>
      <c r="F275" s="82">
        <v>1.59</v>
      </c>
      <c r="G275" s="82">
        <v>2.87</v>
      </c>
      <c r="H275" s="63">
        <f t="shared" si="9"/>
        <v>0.8125</v>
      </c>
      <c r="I275" s="63">
        <f t="shared" si="10"/>
        <v>0.80503144654088055</v>
      </c>
    </row>
    <row r="276" spans="1:9" ht="15.75" x14ac:dyDescent="0.2">
      <c r="A276" s="138" t="s">
        <v>299</v>
      </c>
      <c r="B276" s="106"/>
      <c r="C276" s="107"/>
      <c r="D276" s="58">
        <v>90</v>
      </c>
      <c r="E276" s="58">
        <v>86</v>
      </c>
      <c r="F276" s="81">
        <v>2.97</v>
      </c>
      <c r="G276" s="81">
        <v>2.84</v>
      </c>
      <c r="H276" s="62">
        <f t="shared" si="9"/>
        <v>-4.4444444444444398E-2</v>
      </c>
      <c r="I276" s="62">
        <f t="shared" si="10"/>
        <v>-4.3771043771043905E-2</v>
      </c>
    </row>
    <row r="277" spans="1:9" ht="15.75" x14ac:dyDescent="0.2">
      <c r="A277" s="139" t="s">
        <v>300</v>
      </c>
      <c r="B277" s="108"/>
      <c r="C277" s="109"/>
      <c r="D277" s="60">
        <v>229</v>
      </c>
      <c r="E277" s="60">
        <v>288</v>
      </c>
      <c r="F277" s="82">
        <v>7.57</v>
      </c>
      <c r="G277" s="82">
        <v>9.51</v>
      </c>
      <c r="H277" s="63">
        <f t="shared" si="9"/>
        <v>0.25764192139737996</v>
      </c>
      <c r="I277" s="63">
        <f t="shared" si="10"/>
        <v>0.25627476882430633</v>
      </c>
    </row>
    <row r="278" spans="1:9" ht="15.75" x14ac:dyDescent="0.2">
      <c r="A278" s="138" t="s">
        <v>301</v>
      </c>
      <c r="B278" s="106"/>
      <c r="C278" s="107"/>
      <c r="D278" s="58">
        <v>55</v>
      </c>
      <c r="E278" s="58">
        <v>58</v>
      </c>
      <c r="F278" s="81">
        <v>1.82</v>
      </c>
      <c r="G278" s="81">
        <v>1.92</v>
      </c>
      <c r="H278" s="62">
        <f t="shared" si="9"/>
        <v>5.4545454545454453E-2</v>
      </c>
      <c r="I278" s="62">
        <f t="shared" si="10"/>
        <v>5.4945054945054972E-2</v>
      </c>
    </row>
    <row r="279" spans="1:9" ht="15.75" x14ac:dyDescent="0.2">
      <c r="A279" s="139" t="s">
        <v>302</v>
      </c>
      <c r="B279" s="108"/>
      <c r="C279" s="109"/>
      <c r="D279" s="60">
        <v>82</v>
      </c>
      <c r="E279" s="60">
        <v>48</v>
      </c>
      <c r="F279" s="82">
        <v>2.71</v>
      </c>
      <c r="G279" s="82">
        <v>1.59</v>
      </c>
      <c r="H279" s="63">
        <f t="shared" si="9"/>
        <v>-0.41463414634146345</v>
      </c>
      <c r="I279" s="63">
        <f t="shared" si="10"/>
        <v>-0.41328413284132837</v>
      </c>
    </row>
    <row r="280" spans="1:9" ht="15.75" x14ac:dyDescent="0.2">
      <c r="A280" s="138" t="s">
        <v>303</v>
      </c>
      <c r="B280" s="106"/>
      <c r="C280" s="107"/>
      <c r="D280" s="58">
        <v>5</v>
      </c>
      <c r="E280" s="58">
        <v>4</v>
      </c>
      <c r="F280" s="81">
        <v>0.17</v>
      </c>
      <c r="G280" s="81">
        <v>0.13</v>
      </c>
      <c r="H280" s="62">
        <f t="shared" si="9"/>
        <v>-0.19999999999999996</v>
      </c>
      <c r="I280" s="62">
        <f t="shared" si="10"/>
        <v>-0.23529411764705888</v>
      </c>
    </row>
    <row r="281" spans="1:9" ht="15.75" x14ac:dyDescent="0.2">
      <c r="A281" s="139" t="s">
        <v>304</v>
      </c>
      <c r="B281" s="108"/>
      <c r="C281" s="109"/>
      <c r="D281" s="60">
        <v>8</v>
      </c>
      <c r="E281" s="60">
        <v>7</v>
      </c>
      <c r="F281" s="82">
        <v>0.26</v>
      </c>
      <c r="G281" s="82">
        <v>0.23</v>
      </c>
      <c r="H281" s="63">
        <f t="shared" si="9"/>
        <v>-0.125</v>
      </c>
      <c r="I281" s="63">
        <f t="shared" si="10"/>
        <v>-0.11538461538461542</v>
      </c>
    </row>
    <row r="282" spans="1:9" ht="15.75" x14ac:dyDescent="0.2">
      <c r="A282" s="138" t="s">
        <v>305</v>
      </c>
      <c r="B282" s="106"/>
      <c r="C282" s="107"/>
      <c r="D282" s="58">
        <v>40</v>
      </c>
      <c r="E282" s="58">
        <v>19</v>
      </c>
      <c r="F282" s="81">
        <v>1.32</v>
      </c>
      <c r="G282" s="81">
        <v>0.63</v>
      </c>
      <c r="H282" s="62">
        <f t="shared" si="9"/>
        <v>-0.52500000000000002</v>
      </c>
      <c r="I282" s="62">
        <f t="shared" si="10"/>
        <v>-0.52272727272727271</v>
      </c>
    </row>
    <row r="283" spans="1:9" ht="15.75" x14ac:dyDescent="0.2">
      <c r="A283" s="139" t="s">
        <v>306</v>
      </c>
      <c r="B283" s="108"/>
      <c r="C283" s="109"/>
      <c r="D283" s="60">
        <v>1228</v>
      </c>
      <c r="E283" s="60">
        <v>1095</v>
      </c>
      <c r="F283" s="82">
        <v>40.57</v>
      </c>
      <c r="G283" s="82">
        <v>36.18</v>
      </c>
      <c r="H283" s="63">
        <f t="shared" si="9"/>
        <v>-0.10830618892508148</v>
      </c>
      <c r="I283" s="63">
        <f t="shared" si="10"/>
        <v>-0.10820803549420754</v>
      </c>
    </row>
    <row r="284" spans="1:9" ht="15.75" x14ac:dyDescent="0.2">
      <c r="A284" s="138" t="s">
        <v>237</v>
      </c>
      <c r="B284" s="106"/>
      <c r="C284" s="107"/>
      <c r="D284" s="58">
        <v>3517</v>
      </c>
      <c r="E284" s="58">
        <v>4204</v>
      </c>
      <c r="F284" s="81">
        <v>116.19</v>
      </c>
      <c r="G284" s="81">
        <v>138.88999999999999</v>
      </c>
      <c r="H284" s="62">
        <f t="shared" si="9"/>
        <v>0.19533693488768833</v>
      </c>
      <c r="I284" s="62">
        <f t="shared" si="10"/>
        <v>0.19536965315431609</v>
      </c>
    </row>
    <row r="285" spans="1:9" ht="15.75" x14ac:dyDescent="0.2">
      <c r="A285" s="139" t="s">
        <v>321</v>
      </c>
      <c r="B285" s="108"/>
      <c r="C285" s="109"/>
      <c r="D285" s="60">
        <v>559</v>
      </c>
      <c r="E285" s="60">
        <v>613</v>
      </c>
      <c r="F285" s="82">
        <v>18.47</v>
      </c>
      <c r="G285" s="82">
        <v>20.25</v>
      </c>
      <c r="H285" s="63">
        <f t="shared" si="9"/>
        <v>9.6601073345259358E-2</v>
      </c>
      <c r="I285" s="63">
        <f t="shared" si="10"/>
        <v>9.6372495939361258E-2</v>
      </c>
    </row>
    <row r="286" spans="1:9" ht="15.75" x14ac:dyDescent="0.2">
      <c r="A286" s="138" t="s">
        <v>307</v>
      </c>
      <c r="B286" s="106"/>
      <c r="C286" s="107"/>
      <c r="D286" s="58">
        <v>1251</v>
      </c>
      <c r="E286" s="58">
        <v>1089</v>
      </c>
      <c r="F286" s="81">
        <v>41.33</v>
      </c>
      <c r="G286" s="81">
        <v>35.979999999999997</v>
      </c>
      <c r="H286" s="62">
        <f t="shared" si="9"/>
        <v>-0.12949640287769781</v>
      </c>
      <c r="I286" s="62">
        <f t="shared" si="10"/>
        <v>-0.12944592305831115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5</v>
      </c>
      <c r="E288" s="58">
        <v>4</v>
      </c>
      <c r="F288" s="81">
        <v>0.17</v>
      </c>
      <c r="G288" s="81">
        <v>0.13</v>
      </c>
      <c r="H288" s="62">
        <f t="shared" si="9"/>
        <v>-0.19999999999999996</v>
      </c>
      <c r="I288" s="62">
        <f t="shared" si="10"/>
        <v>-0.23529411764705888</v>
      </c>
    </row>
    <row r="289" spans="1:9" ht="15.75" x14ac:dyDescent="0.2">
      <c r="A289" s="139" t="s">
        <v>309</v>
      </c>
      <c r="B289" s="108"/>
      <c r="C289" s="109"/>
      <c r="D289" s="60">
        <v>2</v>
      </c>
      <c r="E289" s="60">
        <v>1</v>
      </c>
      <c r="F289" s="82">
        <v>7.0000000000000007E-2</v>
      </c>
      <c r="G289" s="82">
        <v>0.03</v>
      </c>
      <c r="H289" s="63">
        <f t="shared" si="9"/>
        <v>-0.5</v>
      </c>
      <c r="I289" s="63">
        <f t="shared" si="10"/>
        <v>-0.57142857142857151</v>
      </c>
    </row>
    <row r="290" spans="1:9" ht="15.75" x14ac:dyDescent="0.2">
      <c r="A290" s="138" t="s">
        <v>310</v>
      </c>
      <c r="B290" s="106"/>
      <c r="C290" s="107"/>
      <c r="D290" s="58">
        <v>69</v>
      </c>
      <c r="E290" s="58">
        <v>87</v>
      </c>
      <c r="F290" s="81">
        <v>2.2799999999999998</v>
      </c>
      <c r="G290" s="81">
        <v>2.87</v>
      </c>
      <c r="H290" s="62">
        <f t="shared" si="9"/>
        <v>0.26086956521739135</v>
      </c>
      <c r="I290" s="62">
        <f t="shared" si="10"/>
        <v>0.25877192982456165</v>
      </c>
    </row>
    <row r="291" spans="1:9" ht="15.75" x14ac:dyDescent="0.2">
      <c r="A291" s="139" t="s">
        <v>216</v>
      </c>
      <c r="B291" s="108"/>
      <c r="C291" s="109"/>
      <c r="D291" s="60">
        <v>1311</v>
      </c>
      <c r="E291" s="60">
        <v>1669</v>
      </c>
      <c r="F291" s="82">
        <v>43.31</v>
      </c>
      <c r="G291" s="82">
        <v>55.14</v>
      </c>
      <c r="H291" s="63">
        <f t="shared" si="9"/>
        <v>0.27307398932112892</v>
      </c>
      <c r="I291" s="63">
        <f t="shared" si="10"/>
        <v>0.27314707919649028</v>
      </c>
    </row>
    <row r="292" spans="1:9" ht="15.75" x14ac:dyDescent="0.2">
      <c r="A292" s="138" t="s">
        <v>311</v>
      </c>
      <c r="B292" s="106"/>
      <c r="C292" s="107"/>
      <c r="D292" s="58">
        <v>0</v>
      </c>
      <c r="E292" s="58">
        <v>0</v>
      </c>
      <c r="F292" s="81">
        <v>0</v>
      </c>
      <c r="G292" s="81">
        <v>0</v>
      </c>
      <c r="H292" s="62" t="str">
        <f t="shared" si="9"/>
        <v>N/A</v>
      </c>
      <c r="I292" s="62" t="str">
        <f t="shared" si="10"/>
        <v>N/A</v>
      </c>
    </row>
    <row r="293" spans="1:9" ht="15.75" x14ac:dyDescent="0.2">
      <c r="A293" s="139" t="s">
        <v>312</v>
      </c>
      <c r="B293" s="108"/>
      <c r="C293" s="109"/>
      <c r="D293" s="60">
        <v>194</v>
      </c>
      <c r="E293" s="60">
        <v>163</v>
      </c>
      <c r="F293" s="82">
        <v>6.41</v>
      </c>
      <c r="G293" s="82">
        <v>5.38</v>
      </c>
      <c r="H293" s="63">
        <f t="shared" si="9"/>
        <v>-0.15979381443298968</v>
      </c>
      <c r="I293" s="63">
        <f t="shared" si="10"/>
        <v>-0.16068642745709827</v>
      </c>
    </row>
    <row r="294" spans="1:9" ht="15.75" x14ac:dyDescent="0.2">
      <c r="A294" s="138" t="s">
        <v>313</v>
      </c>
      <c r="B294" s="106"/>
      <c r="C294" s="107"/>
      <c r="D294" s="58">
        <v>42</v>
      </c>
      <c r="E294" s="58">
        <v>1</v>
      </c>
      <c r="F294" s="81">
        <v>1.39</v>
      </c>
      <c r="G294" s="81">
        <v>0.03</v>
      </c>
      <c r="H294" s="62">
        <f t="shared" si="9"/>
        <v>-0.97619047619047616</v>
      </c>
      <c r="I294" s="62">
        <f t="shared" si="10"/>
        <v>-0.97841726618705038</v>
      </c>
    </row>
    <row r="295" spans="1:9" ht="15.75" x14ac:dyDescent="0.2">
      <c r="A295" s="139" t="s">
        <v>314</v>
      </c>
      <c r="B295" s="108"/>
      <c r="C295" s="109"/>
      <c r="D295" s="60">
        <v>4</v>
      </c>
      <c r="E295" s="60">
        <v>1</v>
      </c>
      <c r="F295" s="82">
        <v>0.13</v>
      </c>
      <c r="G295" s="82">
        <v>0.03</v>
      </c>
      <c r="H295" s="63">
        <f t="shared" si="9"/>
        <v>-0.75</v>
      </c>
      <c r="I295" s="63">
        <f t="shared" si="10"/>
        <v>-0.76923076923076927</v>
      </c>
    </row>
    <row r="296" spans="1:9" ht="15.75" x14ac:dyDescent="0.2">
      <c r="A296" s="138" t="s">
        <v>315</v>
      </c>
      <c r="B296" s="106"/>
      <c r="C296" s="107"/>
      <c r="D296" s="58">
        <v>60</v>
      </c>
      <c r="E296" s="58">
        <v>80</v>
      </c>
      <c r="F296" s="81">
        <v>1.98</v>
      </c>
      <c r="G296" s="81">
        <v>2.64</v>
      </c>
      <c r="H296" s="62">
        <f t="shared" si="9"/>
        <v>0.33333333333333326</v>
      </c>
      <c r="I296" s="62">
        <f t="shared" si="10"/>
        <v>0.33333333333333348</v>
      </c>
    </row>
    <row r="297" spans="1:9" ht="15.75" x14ac:dyDescent="0.2">
      <c r="A297" s="139" t="s">
        <v>316</v>
      </c>
      <c r="B297" s="108"/>
      <c r="C297" s="109"/>
      <c r="D297" s="60">
        <v>167</v>
      </c>
      <c r="E297" s="60">
        <v>175</v>
      </c>
      <c r="F297" s="82">
        <v>5.52</v>
      </c>
      <c r="G297" s="82">
        <v>5.78</v>
      </c>
      <c r="H297" s="63">
        <f t="shared" si="9"/>
        <v>4.7904191616766401E-2</v>
      </c>
      <c r="I297" s="63">
        <f t="shared" si="10"/>
        <v>4.7101449275362528E-2</v>
      </c>
    </row>
    <row r="298" spans="1:9" ht="15.75" x14ac:dyDescent="0.2">
      <c r="A298" s="138" t="s">
        <v>317</v>
      </c>
      <c r="B298" s="106"/>
      <c r="C298" s="107"/>
      <c r="D298" s="58">
        <v>145</v>
      </c>
      <c r="E298" s="58">
        <v>152</v>
      </c>
      <c r="F298" s="81">
        <v>4.79</v>
      </c>
      <c r="G298" s="81">
        <v>5.0199999999999996</v>
      </c>
      <c r="H298" s="62">
        <f t="shared" si="9"/>
        <v>4.8275862068965614E-2</v>
      </c>
      <c r="I298" s="62">
        <f t="shared" si="10"/>
        <v>4.8016701461377709E-2</v>
      </c>
    </row>
    <row r="299" spans="1:9" ht="15.75" x14ac:dyDescent="0.2">
      <c r="A299" s="139" t="s">
        <v>318</v>
      </c>
      <c r="B299" s="108"/>
      <c r="C299" s="109"/>
      <c r="D299" s="60">
        <v>339</v>
      </c>
      <c r="E299" s="60">
        <v>429</v>
      </c>
      <c r="F299" s="82">
        <v>11.2</v>
      </c>
      <c r="G299" s="82">
        <v>14.17</v>
      </c>
      <c r="H299" s="63">
        <f t="shared" si="9"/>
        <v>0.26548672566371678</v>
      </c>
      <c r="I299" s="63">
        <f t="shared" si="10"/>
        <v>0.26517857142857149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163697</v>
      </c>
      <c r="C384" s="166">
        <f>B384/B$403</f>
        <v>0.12659082420102094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234353</v>
      </c>
      <c r="C385" s="166">
        <f>B385/B$403</f>
        <v>0.18123080706416037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833169</v>
      </c>
      <c r="C386" s="166">
        <f>B386/B$403</f>
        <v>0.64430961110307716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29153</v>
      </c>
      <c r="C387" s="166">
        <f>B387/B$403</f>
        <v>2.2544715528887906E-2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475</v>
      </c>
      <c r="C388" s="166">
        <f>B388/B$403</f>
        <v>3.6732891559090847E-4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163910</v>
      </c>
      <c r="E389" s="166">
        <f>D389/D$403</f>
        <v>0.12759464898043382</v>
      </c>
      <c r="F389" s="165">
        <v>160297</v>
      </c>
      <c r="G389" s="166">
        <f>F389/F$403</f>
        <v>0.12502944447824385</v>
      </c>
      <c r="H389" s="165">
        <v>90744</v>
      </c>
      <c r="I389" s="166">
        <f t="shared" ref="I389:I396" si="11">H389/H$403</f>
        <v>8.566622044910005E-2</v>
      </c>
    </row>
    <row r="390" spans="1:9" ht="15.75" x14ac:dyDescent="0.25">
      <c r="A390" s="161" t="s">
        <v>345</v>
      </c>
      <c r="B390" s="167"/>
      <c r="C390" s="167"/>
      <c r="D390" s="165">
        <v>264932</v>
      </c>
      <c r="E390" s="166">
        <f t="shared" ref="E390:E397" si="12">D390/D$403</f>
        <v>0.20623455276483615</v>
      </c>
      <c r="F390" s="165">
        <v>304876</v>
      </c>
      <c r="G390" s="166">
        <f t="shared" ref="G390:G397" si="13">F390/F$403</f>
        <v>0.23779906620054692</v>
      </c>
      <c r="H390" s="165">
        <v>251800</v>
      </c>
      <c r="I390" s="166">
        <f t="shared" si="11"/>
        <v>0.23770997872127514</v>
      </c>
    </row>
    <row r="391" spans="1:9" ht="15.75" x14ac:dyDescent="0.25">
      <c r="A391" s="161" t="s">
        <v>346</v>
      </c>
      <c r="B391" s="167"/>
      <c r="C391" s="167"/>
      <c r="D391" s="165">
        <v>28921</v>
      </c>
      <c r="E391" s="166">
        <f t="shared" si="12"/>
        <v>2.2513360033940132E-2</v>
      </c>
      <c r="F391" s="165">
        <v>26946</v>
      </c>
      <c r="G391" s="166">
        <f t="shared" si="13"/>
        <v>2.1017507569765864E-2</v>
      </c>
      <c r="H391" s="165">
        <v>18987</v>
      </c>
      <c r="I391" s="166">
        <f t="shared" si="11"/>
        <v>1.7924540770376692E-2</v>
      </c>
    </row>
    <row r="392" spans="1:9" ht="15.75" x14ac:dyDescent="0.25">
      <c r="A392" s="161" t="s">
        <v>347</v>
      </c>
      <c r="B392" s="167"/>
      <c r="C392" s="167"/>
      <c r="D392" s="165">
        <v>21416</v>
      </c>
      <c r="E392" s="166">
        <f t="shared" si="12"/>
        <v>1.6671142715910994E-2</v>
      </c>
      <c r="F392" s="165">
        <v>26832</v>
      </c>
      <c r="G392" s="166">
        <f t="shared" si="13"/>
        <v>2.0928589145400342E-2</v>
      </c>
      <c r="H392" s="165">
        <v>22279</v>
      </c>
      <c r="I392" s="166">
        <f t="shared" si="11"/>
        <v>2.1032329689957462E-2</v>
      </c>
    </row>
    <row r="393" spans="1:9" ht="15.75" x14ac:dyDescent="0.25">
      <c r="A393" s="161" t="s">
        <v>348</v>
      </c>
      <c r="B393" s="167"/>
      <c r="C393" s="167"/>
      <c r="D393" s="165">
        <v>40477</v>
      </c>
      <c r="E393" s="166">
        <f t="shared" si="12"/>
        <v>3.1509051350015374E-2</v>
      </c>
      <c r="F393" s="165">
        <v>41147</v>
      </c>
      <c r="G393" s="166">
        <f t="shared" si="13"/>
        <v>3.2094091292702291E-2</v>
      </c>
      <c r="H393" s="165">
        <v>34928</v>
      </c>
      <c r="I393" s="166">
        <f t="shared" si="11"/>
        <v>3.297352715161516E-2</v>
      </c>
    </row>
    <row r="394" spans="1:9" ht="15.75" x14ac:dyDescent="0.25">
      <c r="A394" s="161" t="s">
        <v>349</v>
      </c>
      <c r="B394" s="167"/>
      <c r="C394" s="167"/>
      <c r="D394" s="165">
        <v>50367</v>
      </c>
      <c r="E394" s="166">
        <f t="shared" si="12"/>
        <v>3.9207856050256305E-2</v>
      </c>
      <c r="F394" s="165">
        <v>37674</v>
      </c>
      <c r="G394" s="166">
        <f t="shared" si="13"/>
        <v>2.9385199294268506E-2</v>
      </c>
      <c r="H394" s="165">
        <v>44362</v>
      </c>
      <c r="I394" s="166">
        <f t="shared" si="11"/>
        <v>4.1879626989806226E-2</v>
      </c>
    </row>
    <row r="395" spans="1:9" ht="15.75" x14ac:dyDescent="0.25">
      <c r="A395" s="161" t="s">
        <v>350</v>
      </c>
      <c r="B395" s="167"/>
      <c r="C395" s="167"/>
      <c r="D395" s="165">
        <v>546422</v>
      </c>
      <c r="E395" s="166">
        <f t="shared" si="12"/>
        <v>0.42535857046663789</v>
      </c>
      <c r="F395" s="165">
        <v>582964</v>
      </c>
      <c r="G395" s="166">
        <f t="shared" si="13"/>
        <v>0.45470386264755386</v>
      </c>
      <c r="H395" s="165">
        <v>505959</v>
      </c>
      <c r="I395" s="166">
        <f t="shared" si="11"/>
        <v>0.47764695442350136</v>
      </c>
    </row>
    <row r="396" spans="1:9" ht="15.75" x14ac:dyDescent="0.25">
      <c r="A396" s="161" t="s">
        <v>351</v>
      </c>
      <c r="B396" s="167"/>
      <c r="C396" s="167"/>
      <c r="D396" s="165">
        <v>16669</v>
      </c>
      <c r="E396" s="166">
        <f t="shared" si="12"/>
        <v>1.2975872148464716E-2</v>
      </c>
      <c r="F396" s="165">
        <v>18566</v>
      </c>
      <c r="G396" s="166">
        <f t="shared" si="13"/>
        <v>1.4481223392721482E-2</v>
      </c>
      <c r="H396" s="165">
        <v>24806</v>
      </c>
      <c r="I396" s="166">
        <f t="shared" si="11"/>
        <v>2.3417925862430307E-2</v>
      </c>
    </row>
    <row r="397" spans="1:9" ht="15.75" x14ac:dyDescent="0.25">
      <c r="A397" s="161" t="s">
        <v>352</v>
      </c>
      <c r="B397" s="167"/>
      <c r="C397" s="167"/>
      <c r="D397" s="165">
        <v>20393</v>
      </c>
      <c r="E397" s="166">
        <f t="shared" si="12"/>
        <v>1.5874795172094364E-2</v>
      </c>
      <c r="F397" s="165">
        <v>25798</v>
      </c>
      <c r="G397" s="166">
        <f t="shared" si="13"/>
        <v>2.0122083436681502E-2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13984</v>
      </c>
      <c r="I398" s="166">
        <f>H398/H$403</f>
        <v>1.3201494608571531E-2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18993</v>
      </c>
      <c r="I399" s="166">
        <f>H399/H$403</f>
        <v>1.7930205027216754E-2</v>
      </c>
    </row>
    <row r="400" spans="1:9" x14ac:dyDescent="0.2">
      <c r="A400" s="163" t="s">
        <v>53</v>
      </c>
      <c r="B400" s="167"/>
      <c r="C400" s="167"/>
      <c r="D400" s="165">
        <v>93449</v>
      </c>
      <c r="E400" s="166">
        <f>D400/D$403</f>
        <v>7.2744752318788117E-2</v>
      </c>
      <c r="F400" s="165">
        <v>18045</v>
      </c>
      <c r="G400" s="166">
        <f>F400/F$403</f>
        <v>1.407485059364748E-2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466</v>
      </c>
      <c r="C401" s="166">
        <f>B401/B$403</f>
        <v>3.6036899929550183E-4</v>
      </c>
      <c r="D401" s="165">
        <v>454</v>
      </c>
      <c r="E401" s="166">
        <f>D401/D$403</f>
        <v>3.5341327946505376E-4</v>
      </c>
      <c r="F401" s="165">
        <v>411</v>
      </c>
      <c r="G401" s="166">
        <f>F401/F$403</f>
        <v>3.2057431942305984E-4</v>
      </c>
      <c r="H401" s="165">
        <v>484</v>
      </c>
      <c r="I401" s="166">
        <f>H401/H$403</f>
        <v>4.5691671843168055E-4</v>
      </c>
    </row>
    <row r="402" spans="1:9" x14ac:dyDescent="0.2">
      <c r="A402" s="163" t="s">
        <v>356</v>
      </c>
      <c r="B402" s="165">
        <v>31806</v>
      </c>
      <c r="C402" s="166">
        <f>B402/B$403</f>
        <v>2.4596344187967231E-2</v>
      </c>
      <c r="D402" s="165">
        <v>37205</v>
      </c>
      <c r="E402" s="166">
        <f>D402/D$403</f>
        <v>2.8961984719157102E-2</v>
      </c>
      <c r="F402" s="165">
        <v>38518</v>
      </c>
      <c r="G402" s="166">
        <f>F402/F$403</f>
        <v>3.0043507629044813E-2</v>
      </c>
      <c r="H402" s="165">
        <v>31948</v>
      </c>
      <c r="I402" s="166">
        <f>H402/H$403</f>
        <v>3.0160279587717626E-2</v>
      </c>
    </row>
    <row r="403" spans="1:9" ht="15.75" x14ac:dyDescent="0.2">
      <c r="A403" s="140" t="s">
        <v>357</v>
      </c>
      <c r="B403" s="168">
        <f>SUM(B384:B388,B401:B402)</f>
        <v>1293119</v>
      </c>
      <c r="C403" s="169">
        <f>SUM(C384:C388,C401:C402)</f>
        <v>0.99999999999999989</v>
      </c>
      <c r="D403" s="168">
        <f>SUM(D389:D397,D400:D402)</f>
        <v>1284615</v>
      </c>
      <c r="E403" s="169">
        <f>SUM(E389:E397,E400:E402)</f>
        <v>0.99999999999999989</v>
      </c>
      <c r="F403" s="168">
        <f>SUM(F389:F397,F400:F402)</f>
        <v>1282074</v>
      </c>
      <c r="G403" s="169">
        <f>SUM(G389:G397,G400:G402)</f>
        <v>0.99999999999999989</v>
      </c>
      <c r="H403" s="168">
        <f>SUM(H389:H396,H398:H402)</f>
        <v>1059274</v>
      </c>
      <c r="I403" s="169">
        <f>SUM(I389:I396,I398:I402)</f>
        <v>1</v>
      </c>
    </row>
    <row r="404" spans="1:9" x14ac:dyDescent="0.2">
      <c r="A404" s="163" t="s">
        <v>358</v>
      </c>
      <c r="B404" s="165">
        <v>2135258</v>
      </c>
      <c r="C404" s="170"/>
      <c r="D404" s="165">
        <v>2135258</v>
      </c>
      <c r="E404" s="170"/>
      <c r="F404" s="165">
        <v>2135258</v>
      </c>
      <c r="G404" s="170"/>
      <c r="H404" s="165">
        <v>2167576</v>
      </c>
      <c r="I404" s="170"/>
    </row>
    <row r="405" spans="1:9" ht="15.75" x14ac:dyDescent="0.2">
      <c r="A405" s="140" t="s">
        <v>359</v>
      </c>
      <c r="B405" s="171">
        <f>B403/B404</f>
        <v>0.60560316364579836</v>
      </c>
      <c r="C405" s="169"/>
      <c r="D405" s="171">
        <f>D403/D404</f>
        <v>0.60162050674906731</v>
      </c>
      <c r="E405" s="169"/>
      <c r="F405" s="171">
        <f>F403/F404</f>
        <v>0.60043048662035226</v>
      </c>
      <c r="G405" s="169"/>
      <c r="H405" s="171">
        <f>H403/H404</f>
        <v>0.48869059262512593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465193</v>
      </c>
      <c r="D429" s="177">
        <f t="shared" ref="D429:D434" si="14">C429/$B$58</f>
        <v>0.15397715198885734</v>
      </c>
      <c r="E429" s="172">
        <v>197067</v>
      </c>
      <c r="F429" s="177">
        <f>E429/$C$58</f>
        <v>0.13317992437681836</v>
      </c>
      <c r="G429" s="172">
        <v>268126</v>
      </c>
      <c r="H429" s="177">
        <f>G429/$D$58</f>
        <v>0.17394096700761671</v>
      </c>
    </row>
    <row r="430" spans="1:8" x14ac:dyDescent="0.2">
      <c r="A430" s="258" t="s">
        <v>364</v>
      </c>
      <c r="B430" s="259"/>
      <c r="C430" s="165">
        <v>426160</v>
      </c>
      <c r="D430" s="178">
        <f t="shared" si="14"/>
        <v>0.14105737423299888</v>
      </c>
      <c r="E430" s="165">
        <v>176039</v>
      </c>
      <c r="F430" s="178">
        <f t="shared" ref="F430:F441" si="15">E430/$C$58</f>
        <v>0.11896898368255834</v>
      </c>
      <c r="G430" s="165">
        <v>250121</v>
      </c>
      <c r="H430" s="178">
        <f t="shared" ref="H430:H441" si="16">G430/$D$58</f>
        <v>0.16226061108923454</v>
      </c>
    </row>
    <row r="431" spans="1:8" x14ac:dyDescent="0.2">
      <c r="A431" s="258" t="s">
        <v>365</v>
      </c>
      <c r="B431" s="259"/>
      <c r="C431" s="165">
        <v>39033</v>
      </c>
      <c r="D431" s="178">
        <f t="shared" si="14"/>
        <v>1.2919777755858468E-2</v>
      </c>
      <c r="E431" s="165">
        <v>21028</v>
      </c>
      <c r="F431" s="178">
        <f t="shared" si="15"/>
        <v>1.4210940694260004E-2</v>
      </c>
      <c r="G431" s="165">
        <v>18005</v>
      </c>
      <c r="H431" s="178">
        <f t="shared" si="16"/>
        <v>1.1680355918382176E-2</v>
      </c>
    </row>
    <row r="432" spans="1:8" ht="15.75" x14ac:dyDescent="0.25">
      <c r="A432" s="256" t="s">
        <v>366</v>
      </c>
      <c r="B432" s="257"/>
      <c r="C432" s="172">
        <v>14685</v>
      </c>
      <c r="D432" s="177">
        <f t="shared" si="14"/>
        <v>4.860680356231435E-3</v>
      </c>
      <c r="E432" s="172">
        <v>8415</v>
      </c>
      <c r="F432" s="177">
        <f t="shared" si="15"/>
        <v>5.6869443571522706E-3</v>
      </c>
      <c r="G432" s="172">
        <v>6270</v>
      </c>
      <c r="H432" s="177">
        <f t="shared" si="16"/>
        <v>4.0675274428356696E-3</v>
      </c>
    </row>
    <row r="433" spans="1:8" x14ac:dyDescent="0.2">
      <c r="A433" s="258" t="s">
        <v>364</v>
      </c>
      <c r="B433" s="259"/>
      <c r="C433" s="165">
        <v>297</v>
      </c>
      <c r="D433" s="178">
        <f t="shared" si="14"/>
        <v>9.8305894845130152E-5</v>
      </c>
      <c r="E433" s="165">
        <v>174</v>
      </c>
      <c r="F433" s="178">
        <f t="shared" si="15"/>
        <v>1.1759100631544801E-4</v>
      </c>
      <c r="G433" s="165">
        <v>123</v>
      </c>
      <c r="H433" s="178">
        <f t="shared" si="16"/>
        <v>7.9793600553235627E-5</v>
      </c>
    </row>
    <row r="434" spans="1:8" x14ac:dyDescent="0.2">
      <c r="A434" s="258" t="s">
        <v>365</v>
      </c>
      <c r="B434" s="259"/>
      <c r="C434" s="165">
        <v>14388</v>
      </c>
      <c r="D434" s="178">
        <f t="shared" si="14"/>
        <v>4.7623744613863048E-3</v>
      </c>
      <c r="E434" s="165">
        <v>8241</v>
      </c>
      <c r="F434" s="178">
        <f t="shared" si="15"/>
        <v>5.5693533508368222E-3</v>
      </c>
      <c r="G434" s="165">
        <v>6147</v>
      </c>
      <c r="H434" s="178">
        <f t="shared" si="16"/>
        <v>3.9877338422824342E-3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2898</v>
      </c>
      <c r="D436" s="177">
        <f t="shared" ref="D436:D441" si="17">C436/$B$58</f>
        <v>9.5922721636763355E-4</v>
      </c>
      <c r="E436" s="172">
        <v>1107</v>
      </c>
      <c r="F436" s="177">
        <f t="shared" si="15"/>
        <v>7.4812209190345375E-4</v>
      </c>
      <c r="G436" s="172">
        <v>1791</v>
      </c>
      <c r="H436" s="177">
        <f t="shared" si="16"/>
        <v>1.1618726714702847E-3</v>
      </c>
    </row>
    <row r="437" spans="1:8" x14ac:dyDescent="0.2">
      <c r="A437" s="258" t="s">
        <v>364</v>
      </c>
      <c r="B437" s="259"/>
      <c r="C437" s="165">
        <v>2759</v>
      </c>
      <c r="D437" s="178">
        <f t="shared" si="17"/>
        <v>9.1321873359499696E-4</v>
      </c>
      <c r="E437" s="165">
        <v>1035</v>
      </c>
      <c r="F437" s="178">
        <f t="shared" si="15"/>
        <v>6.9946374446257871E-4</v>
      </c>
      <c r="G437" s="165">
        <v>1724</v>
      </c>
      <c r="H437" s="178">
        <f t="shared" si="16"/>
        <v>1.1184078646648637E-3</v>
      </c>
    </row>
    <row r="438" spans="1:8" x14ac:dyDescent="0.2">
      <c r="A438" s="258" t="s">
        <v>365</v>
      </c>
      <c r="B438" s="259"/>
      <c r="C438" s="165">
        <v>139</v>
      </c>
      <c r="D438" s="178">
        <f t="shared" si="17"/>
        <v>4.600848277263667E-5</v>
      </c>
      <c r="E438" s="165">
        <v>72</v>
      </c>
      <c r="F438" s="178">
        <f t="shared" si="15"/>
        <v>4.8658347440875042E-5</v>
      </c>
      <c r="G438" s="165">
        <v>67</v>
      </c>
      <c r="H438" s="178">
        <f t="shared" si="16"/>
        <v>4.3464806805421031E-5</v>
      </c>
    </row>
    <row r="439" spans="1:8" ht="15.75" x14ac:dyDescent="0.25">
      <c r="A439" s="256" t="s">
        <v>366</v>
      </c>
      <c r="B439" s="257"/>
      <c r="C439" s="172">
        <v>12</v>
      </c>
      <c r="D439" s="177">
        <f t="shared" si="17"/>
        <v>3.9719553472779862E-6</v>
      </c>
      <c r="E439" s="172">
        <v>7</v>
      </c>
      <c r="F439" s="177">
        <f t="shared" si="15"/>
        <v>4.7306726678628508E-6</v>
      </c>
      <c r="G439" s="172">
        <v>5</v>
      </c>
      <c r="H439" s="177">
        <f t="shared" si="16"/>
        <v>3.2436422989120174E-6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3.3099627893983217E-7</v>
      </c>
      <c r="E440" s="175">
        <v>1</v>
      </c>
      <c r="F440" s="178">
        <f t="shared" si="15"/>
        <v>6.7581038112326438E-7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11</v>
      </c>
      <c r="D441" s="178">
        <f t="shared" si="17"/>
        <v>3.6409590683381539E-6</v>
      </c>
      <c r="E441" s="165">
        <v>6</v>
      </c>
      <c r="F441" s="178">
        <f t="shared" si="15"/>
        <v>4.0548622867395865E-6</v>
      </c>
      <c r="G441" s="165">
        <v>5</v>
      </c>
      <c r="H441" s="178">
        <f t="shared" si="16"/>
        <v>3.2436422989120174E-6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334</v>
      </c>
      <c r="D467" s="60">
        <v>334</v>
      </c>
      <c r="E467" s="60">
        <v>334</v>
      </c>
      <c r="F467" s="60">
        <v>334</v>
      </c>
      <c r="G467" s="60">
        <v>333</v>
      </c>
      <c r="H467" s="60">
        <v>334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1495</v>
      </c>
      <c r="D469" s="60">
        <v>1496</v>
      </c>
      <c r="E469" s="60">
        <v>1499</v>
      </c>
      <c r="F469" s="60">
        <v>1502</v>
      </c>
      <c r="G469" s="60">
        <v>1509</v>
      </c>
      <c r="H469" s="60">
        <v>1522</v>
      </c>
    </row>
    <row r="470" spans="1:8" x14ac:dyDescent="0.2">
      <c r="A470" s="138" t="s">
        <v>441</v>
      </c>
      <c r="B470" s="106"/>
      <c r="C470" s="58">
        <v>283</v>
      </c>
      <c r="D470" s="58">
        <v>283</v>
      </c>
      <c r="E470" s="58">
        <v>285</v>
      </c>
      <c r="F470" s="58">
        <v>286</v>
      </c>
      <c r="G470" s="58">
        <v>288</v>
      </c>
      <c r="H470" s="58">
        <v>293</v>
      </c>
    </row>
    <row r="471" spans="1:8" x14ac:dyDescent="0.2">
      <c r="A471" s="139" t="s">
        <v>442</v>
      </c>
      <c r="B471" s="108"/>
      <c r="C471" s="60">
        <v>13</v>
      </c>
      <c r="D471" s="60">
        <v>13</v>
      </c>
      <c r="E471" s="60">
        <v>13</v>
      </c>
      <c r="F471" s="60">
        <v>15</v>
      </c>
      <c r="G471" s="60">
        <v>15</v>
      </c>
      <c r="H471" s="60">
        <v>16</v>
      </c>
    </row>
    <row r="472" spans="1:8" x14ac:dyDescent="0.2">
      <c r="A472" s="138" t="s">
        <v>443</v>
      </c>
      <c r="B472" s="106"/>
      <c r="C472" s="58">
        <v>1199</v>
      </c>
      <c r="D472" s="58">
        <v>1200</v>
      </c>
      <c r="E472" s="58">
        <v>1201</v>
      </c>
      <c r="F472" s="58">
        <v>1201</v>
      </c>
      <c r="G472" s="58">
        <v>1206</v>
      </c>
      <c r="H472" s="58">
        <v>1213</v>
      </c>
    </row>
    <row r="473" spans="1:8" x14ac:dyDescent="0.2">
      <c r="A473" s="139" t="s">
        <v>444</v>
      </c>
      <c r="B473" s="108"/>
      <c r="C473" s="60">
        <v>4567994</v>
      </c>
      <c r="D473" s="60">
        <v>4248912</v>
      </c>
      <c r="E473" s="60">
        <v>4541065</v>
      </c>
      <c r="F473" s="60">
        <v>4238825</v>
      </c>
      <c r="G473" s="60">
        <v>4280049</v>
      </c>
      <c r="H473" s="60">
        <v>4510520</v>
      </c>
    </row>
    <row r="474" spans="1:8" x14ac:dyDescent="0.2">
      <c r="A474" s="138" t="s">
        <v>445</v>
      </c>
      <c r="B474" s="106"/>
      <c r="C474" s="58">
        <v>0</v>
      </c>
      <c r="D474" s="58">
        <v>30100</v>
      </c>
      <c r="E474" s="58">
        <v>30338</v>
      </c>
      <c r="F474" s="58">
        <v>30978</v>
      </c>
      <c r="G474" s="58">
        <v>31705</v>
      </c>
      <c r="H474" s="58">
        <v>32034</v>
      </c>
    </row>
    <row r="475" spans="1:8" x14ac:dyDescent="0.2">
      <c r="A475" s="139" t="s">
        <v>446</v>
      </c>
      <c r="B475" s="108"/>
      <c r="C475" s="60">
        <v>18817</v>
      </c>
      <c r="D475" s="60">
        <v>18999</v>
      </c>
      <c r="E475" s="60">
        <v>19164</v>
      </c>
      <c r="F475" s="60">
        <v>19377</v>
      </c>
      <c r="G475" s="60">
        <v>19805</v>
      </c>
      <c r="H475" s="60">
        <v>20161</v>
      </c>
    </row>
    <row r="476" spans="1:8" x14ac:dyDescent="0.2">
      <c r="A476" s="138" t="s">
        <v>447</v>
      </c>
      <c r="B476" s="106"/>
      <c r="C476" s="58">
        <v>4525394</v>
      </c>
      <c r="D476" s="58">
        <v>4328130</v>
      </c>
      <c r="E476" s="58">
        <v>4535930</v>
      </c>
      <c r="F476" s="58">
        <v>4510362</v>
      </c>
      <c r="G476" s="58">
        <v>4530568</v>
      </c>
      <c r="H476" s="58">
        <v>4930500</v>
      </c>
    </row>
    <row r="477" spans="1:8" x14ac:dyDescent="0.2">
      <c r="A477" s="139" t="s">
        <v>448</v>
      </c>
      <c r="B477" s="108"/>
      <c r="C477" s="60">
        <v>3473863</v>
      </c>
      <c r="D477" s="60">
        <v>0</v>
      </c>
      <c r="E477" s="60">
        <v>3506408</v>
      </c>
      <c r="F477" s="60">
        <v>3526798</v>
      </c>
      <c r="G477" s="60">
        <v>3557430</v>
      </c>
      <c r="H477" s="60">
        <v>3578769</v>
      </c>
    </row>
    <row r="478" spans="1:8" x14ac:dyDescent="0.2">
      <c r="A478" s="138" t="s">
        <v>449</v>
      </c>
      <c r="B478" s="106"/>
      <c r="C478" s="58">
        <v>3473863</v>
      </c>
      <c r="D478" s="58">
        <v>0</v>
      </c>
      <c r="E478" s="58">
        <v>3506408</v>
      </c>
      <c r="F478" s="58">
        <v>3526798</v>
      </c>
      <c r="G478" s="58">
        <v>3557430</v>
      </c>
      <c r="H478" s="58">
        <v>3578769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807769</v>
      </c>
      <c r="D481" s="60">
        <v>0</v>
      </c>
      <c r="E481" s="60">
        <v>808246</v>
      </c>
      <c r="F481" s="60">
        <v>816187</v>
      </c>
      <c r="G481" s="60">
        <v>823774</v>
      </c>
      <c r="H481" s="60">
        <v>829641</v>
      </c>
    </row>
    <row r="482" spans="1:8" x14ac:dyDescent="0.2">
      <c r="A482" s="138" t="s">
        <v>453</v>
      </c>
      <c r="B482" s="106"/>
      <c r="C482" s="58">
        <v>789948</v>
      </c>
      <c r="D482" s="58">
        <v>0</v>
      </c>
      <c r="E482" s="58">
        <v>808246</v>
      </c>
      <c r="F482" s="58">
        <v>816187</v>
      </c>
      <c r="G482" s="58">
        <v>823774</v>
      </c>
      <c r="H482" s="58">
        <v>829641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17821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-2.9940119760478723E-3</v>
      </c>
      <c r="G487" s="186">
        <f t="shared" si="18"/>
        <v>3.0030030030030463E-3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6.6889632107014485E-4</v>
      </c>
      <c r="D489" s="186">
        <f t="shared" si="19"/>
        <v>2.0053475935828402E-3</v>
      </c>
      <c r="E489" s="186">
        <f t="shared" si="19"/>
        <v>2.001334222815121E-3</v>
      </c>
      <c r="F489" s="186">
        <f t="shared" si="19"/>
        <v>4.6604527296938425E-3</v>
      </c>
      <c r="G489" s="186">
        <f t="shared" si="19"/>
        <v>8.6149768058316756E-3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7.0671378091873294E-3</v>
      </c>
      <c r="E490" s="187">
        <f t="shared" si="19"/>
        <v>3.5087719298245723E-3</v>
      </c>
      <c r="F490" s="187">
        <f t="shared" si="19"/>
        <v>6.9930069930070893E-3</v>
      </c>
      <c r="G490" s="187">
        <f t="shared" si="19"/>
        <v>1.736111111111116E-2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0.15384615384615374</v>
      </c>
      <c r="F491" s="186">
        <f t="shared" si="19"/>
        <v>0</v>
      </c>
      <c r="G491" s="186">
        <f t="shared" si="19"/>
        <v>6.6666666666666652E-2</v>
      </c>
    </row>
    <row r="492" spans="1:8" x14ac:dyDescent="0.2">
      <c r="A492" s="138" t="s">
        <v>443</v>
      </c>
      <c r="B492" s="106"/>
      <c r="C492" s="187">
        <f t="shared" si="19"/>
        <v>8.3402835696411159E-4</v>
      </c>
      <c r="D492" s="187">
        <f t="shared" si="19"/>
        <v>8.3333333333324155E-4</v>
      </c>
      <c r="E492" s="187">
        <f t="shared" si="19"/>
        <v>0</v>
      </c>
      <c r="F492" s="187">
        <f t="shared" si="19"/>
        <v>4.1631973355538143E-3</v>
      </c>
      <c r="G492" s="187">
        <f t="shared" si="19"/>
        <v>5.8043117744610573E-3</v>
      </c>
    </row>
    <row r="493" spans="1:8" x14ac:dyDescent="0.2">
      <c r="A493" s="139" t="s">
        <v>444</v>
      </c>
      <c r="B493" s="108"/>
      <c r="C493" s="186">
        <f t="shared" si="19"/>
        <v>-6.9851667931262629E-2</v>
      </c>
      <c r="D493" s="186">
        <f t="shared" si="19"/>
        <v>6.8759484781045099E-2</v>
      </c>
      <c r="E493" s="186">
        <f t="shared" si="19"/>
        <v>-6.6557074166522567E-2</v>
      </c>
      <c r="F493" s="186">
        <f t="shared" si="19"/>
        <v>9.725336620407754E-3</v>
      </c>
      <c r="G493" s="186">
        <f t="shared" si="19"/>
        <v>5.3847748004754115E-2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7.9069767441859451E-3</v>
      </c>
      <c r="E494" s="187">
        <f t="shared" si="19"/>
        <v>2.1095655613422082E-2</v>
      </c>
      <c r="F494" s="187">
        <f t="shared" si="19"/>
        <v>2.3468267802956966E-2</v>
      </c>
      <c r="G494" s="187">
        <f t="shared" si="19"/>
        <v>1.0376912158965412E-2</v>
      </c>
    </row>
    <row r="495" spans="1:8" x14ac:dyDescent="0.2">
      <c r="A495" s="139" t="s">
        <v>446</v>
      </c>
      <c r="B495" s="108"/>
      <c r="C495" s="186">
        <f t="shared" si="19"/>
        <v>9.6721050114259022E-3</v>
      </c>
      <c r="D495" s="186">
        <f t="shared" si="19"/>
        <v>8.6846676140850398E-3</v>
      </c>
      <c r="E495" s="186">
        <f t="shared" si="19"/>
        <v>1.1114589855979906E-2</v>
      </c>
      <c r="F495" s="186">
        <f t="shared" si="19"/>
        <v>2.2088042524642582E-2</v>
      </c>
      <c r="G495" s="186">
        <f t="shared" si="19"/>
        <v>1.7975258773037073E-2</v>
      </c>
    </row>
    <row r="496" spans="1:8" x14ac:dyDescent="0.2">
      <c r="A496" s="138" t="s">
        <v>447</v>
      </c>
      <c r="B496" s="106"/>
      <c r="C496" s="187">
        <f t="shared" si="19"/>
        <v>-4.359045864293809E-2</v>
      </c>
      <c r="D496" s="187">
        <f t="shared" si="19"/>
        <v>4.8011496882025329E-2</v>
      </c>
      <c r="E496" s="187">
        <f t="shared" si="19"/>
        <v>-5.6367712905622813E-3</v>
      </c>
      <c r="F496" s="187">
        <f t="shared" si="19"/>
        <v>4.4799064908758179E-3</v>
      </c>
      <c r="G496" s="187">
        <f t="shared" si="19"/>
        <v>8.8274141343866797E-2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5.8150677274293461E-3</v>
      </c>
      <c r="F497" s="186">
        <f t="shared" si="19"/>
        <v>8.685498857603946E-3</v>
      </c>
      <c r="G497" s="186">
        <f t="shared" si="19"/>
        <v>5.9984314519190285E-3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5.8150677274293461E-3</v>
      </c>
      <c r="F498" s="187">
        <f t="shared" si="19"/>
        <v>8.685498857603946E-3</v>
      </c>
      <c r="G498" s="187">
        <f t="shared" si="19"/>
        <v>5.9984314519190285E-3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9.8249790286619731E-3</v>
      </c>
      <c r="F501" s="186">
        <f t="shared" si="19"/>
        <v>9.2956638613455045E-3</v>
      </c>
      <c r="G501" s="186">
        <f t="shared" si="19"/>
        <v>7.122099022304651E-3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9.8249790286619731E-3</v>
      </c>
      <c r="F502" s="187">
        <f t="shared" si="19"/>
        <v>9.2956638613455045E-3</v>
      </c>
      <c r="G502" s="187">
        <f t="shared" si="19"/>
        <v>7.122099022304651E-3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126585583</v>
      </c>
      <c r="D508" s="205">
        <v>136296068</v>
      </c>
      <c r="E508" s="205">
        <v>135454499</v>
      </c>
      <c r="F508" s="205">
        <v>147782036</v>
      </c>
      <c r="G508" s="205">
        <v>151020815</v>
      </c>
      <c r="H508" s="205">
        <v>146106111</v>
      </c>
    </row>
    <row r="509" spans="1:9" x14ac:dyDescent="0.2">
      <c r="A509" s="208" t="s">
        <v>458</v>
      </c>
      <c r="B509" s="273"/>
      <c r="C509" s="206">
        <v>80574490</v>
      </c>
      <c r="D509" s="206">
        <v>90108742</v>
      </c>
      <c r="E509" s="206">
        <v>89933224</v>
      </c>
      <c r="F509" s="206">
        <v>101507475</v>
      </c>
      <c r="G509" s="206">
        <v>103473322</v>
      </c>
      <c r="H509" s="206">
        <v>97905158</v>
      </c>
    </row>
    <row r="510" spans="1:9" x14ac:dyDescent="0.2">
      <c r="A510" s="208" t="s">
        <v>459</v>
      </c>
      <c r="B510" s="273"/>
      <c r="C510" s="206">
        <v>13087220</v>
      </c>
      <c r="D510" s="206">
        <v>13150807</v>
      </c>
      <c r="E510" s="206">
        <v>13373701</v>
      </c>
      <c r="F510" s="206">
        <v>13421096</v>
      </c>
      <c r="G510" s="206">
        <v>13990537</v>
      </c>
      <c r="H510" s="206">
        <v>13194785</v>
      </c>
    </row>
    <row r="511" spans="1:9" x14ac:dyDescent="0.2">
      <c r="A511" s="208" t="s">
        <v>460</v>
      </c>
      <c r="B511" s="273"/>
      <c r="C511" s="206">
        <v>32923873</v>
      </c>
      <c r="D511" s="206">
        <v>33036519</v>
      </c>
      <c r="E511" s="206">
        <v>32147574</v>
      </c>
      <c r="F511" s="206">
        <v>32853465</v>
      </c>
      <c r="G511" s="206">
        <v>33556956</v>
      </c>
      <c r="H511" s="206">
        <v>35006168</v>
      </c>
    </row>
    <row r="512" spans="1:9" ht="15.75" x14ac:dyDescent="0.25">
      <c r="A512" s="276" t="s">
        <v>461</v>
      </c>
      <c r="B512" s="257"/>
      <c r="C512" s="205">
        <v>126481544</v>
      </c>
      <c r="D512" s="205">
        <v>136193516</v>
      </c>
      <c r="E512" s="205">
        <v>135359672</v>
      </c>
      <c r="F512" s="205">
        <v>147678966</v>
      </c>
      <c r="G512" s="205">
        <v>150901254</v>
      </c>
      <c r="H512" s="205">
        <v>146003898</v>
      </c>
    </row>
    <row r="513" spans="1:8" x14ac:dyDescent="0.2">
      <c r="A513" s="208" t="s">
        <v>458</v>
      </c>
      <c r="B513" s="273"/>
      <c r="C513" s="206">
        <v>80498807</v>
      </c>
      <c r="D513" s="206">
        <v>90034912</v>
      </c>
      <c r="E513" s="206">
        <v>89866628</v>
      </c>
      <c r="F513" s="206">
        <v>101433311</v>
      </c>
      <c r="G513" s="206">
        <v>103382252</v>
      </c>
      <c r="H513" s="206">
        <v>97828658</v>
      </c>
    </row>
    <row r="514" spans="1:8" x14ac:dyDescent="0.2">
      <c r="A514" s="208" t="s">
        <v>459</v>
      </c>
      <c r="B514" s="273"/>
      <c r="C514" s="206">
        <v>13058864</v>
      </c>
      <c r="D514" s="206">
        <v>13122085</v>
      </c>
      <c r="E514" s="206">
        <v>13345470</v>
      </c>
      <c r="F514" s="206">
        <v>13392190</v>
      </c>
      <c r="G514" s="206">
        <v>13962046</v>
      </c>
      <c r="H514" s="206">
        <v>13169072</v>
      </c>
    </row>
    <row r="515" spans="1:8" x14ac:dyDescent="0.2">
      <c r="A515" s="208" t="s">
        <v>460</v>
      </c>
      <c r="B515" s="273"/>
      <c r="C515" s="206">
        <v>32923873</v>
      </c>
      <c r="D515" s="206">
        <v>33036519</v>
      </c>
      <c r="E515" s="206">
        <v>32147574</v>
      </c>
      <c r="F515" s="206">
        <v>32853465</v>
      </c>
      <c r="G515" s="206">
        <v>33556956</v>
      </c>
      <c r="H515" s="206">
        <v>35006168</v>
      </c>
    </row>
    <row r="516" spans="1:8" ht="15.75" x14ac:dyDescent="0.25">
      <c r="A516" s="276" t="s">
        <v>462</v>
      </c>
      <c r="B516" s="257"/>
      <c r="C516" s="205">
        <v>104039</v>
      </c>
      <c r="D516" s="205">
        <v>102552</v>
      </c>
      <c r="E516" s="205">
        <v>94827</v>
      </c>
      <c r="F516" s="205">
        <v>103070</v>
      </c>
      <c r="G516" s="205">
        <v>119561</v>
      </c>
      <c r="H516" s="205">
        <v>102213</v>
      </c>
    </row>
    <row r="517" spans="1:8" x14ac:dyDescent="0.2">
      <c r="A517" s="208" t="s">
        <v>458</v>
      </c>
      <c r="B517" s="273"/>
      <c r="C517" s="206">
        <v>75683</v>
      </c>
      <c r="D517" s="206">
        <v>73830</v>
      </c>
      <c r="E517" s="206">
        <v>66596</v>
      </c>
      <c r="F517" s="206">
        <v>74164</v>
      </c>
      <c r="G517" s="206">
        <v>91070</v>
      </c>
      <c r="H517" s="206">
        <v>76500</v>
      </c>
    </row>
    <row r="518" spans="1:8" x14ac:dyDescent="0.2">
      <c r="A518" s="208" t="s">
        <v>459</v>
      </c>
      <c r="B518" s="273"/>
      <c r="C518" s="206">
        <v>28356</v>
      </c>
      <c r="D518" s="206">
        <v>28722</v>
      </c>
      <c r="E518" s="206">
        <v>28231</v>
      </c>
      <c r="F518" s="206">
        <v>28906</v>
      </c>
      <c r="G518" s="206">
        <v>28491</v>
      </c>
      <c r="H518" s="206">
        <v>25713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107528</v>
      </c>
      <c r="D521" s="200">
        <v>107947</v>
      </c>
      <c r="E521" s="200">
        <v>114844</v>
      </c>
      <c r="F521" s="200">
        <v>110290</v>
      </c>
      <c r="G521" s="200">
        <v>111359</v>
      </c>
      <c r="H521" s="200">
        <v>112515</v>
      </c>
    </row>
    <row r="522" spans="1:8" x14ac:dyDescent="0.2">
      <c r="A522" s="208" t="s">
        <v>458</v>
      </c>
      <c r="B522" s="273"/>
      <c r="C522" s="201">
        <v>73451</v>
      </c>
      <c r="D522" s="201">
        <v>73833</v>
      </c>
      <c r="E522" s="201">
        <v>78573</v>
      </c>
      <c r="F522" s="201">
        <v>75528</v>
      </c>
      <c r="G522" s="201">
        <v>76238</v>
      </c>
      <c r="H522" s="201">
        <v>77040</v>
      </c>
    </row>
    <row r="523" spans="1:8" x14ac:dyDescent="0.2">
      <c r="A523" s="208" t="s">
        <v>459</v>
      </c>
      <c r="B523" s="273"/>
      <c r="C523" s="201">
        <v>25895</v>
      </c>
      <c r="D523" s="201">
        <v>25886</v>
      </c>
      <c r="E523" s="201">
        <v>27852</v>
      </c>
      <c r="F523" s="201">
        <v>26359</v>
      </c>
      <c r="G523" s="201">
        <v>26602</v>
      </c>
      <c r="H523" s="201">
        <v>26921</v>
      </c>
    </row>
    <row r="524" spans="1:8" x14ac:dyDescent="0.2">
      <c r="A524" s="208" t="s">
        <v>460</v>
      </c>
      <c r="B524" s="273"/>
      <c r="C524" s="201">
        <v>8182</v>
      </c>
      <c r="D524" s="201">
        <v>8228</v>
      </c>
      <c r="E524" s="201">
        <v>8419</v>
      </c>
      <c r="F524" s="201">
        <v>8403</v>
      </c>
      <c r="G524" s="201">
        <v>8519</v>
      </c>
      <c r="H524" s="201">
        <v>8554</v>
      </c>
    </row>
    <row r="525" spans="1:8" ht="15.75" x14ac:dyDescent="0.25">
      <c r="A525" s="276" t="s">
        <v>461</v>
      </c>
      <c r="B525" s="257"/>
      <c r="C525" s="200">
        <v>96145</v>
      </c>
      <c r="D525" s="200">
        <v>96441</v>
      </c>
      <c r="E525" s="200">
        <v>103151</v>
      </c>
      <c r="F525" s="200">
        <v>98553</v>
      </c>
      <c r="G525" s="200">
        <v>99537</v>
      </c>
      <c r="H525" s="200">
        <v>100554</v>
      </c>
    </row>
    <row r="526" spans="1:8" x14ac:dyDescent="0.2">
      <c r="A526" s="208" t="s">
        <v>458</v>
      </c>
      <c r="B526" s="273"/>
      <c r="C526" s="201">
        <v>68971</v>
      </c>
      <c r="D526" s="201">
        <v>69296</v>
      </c>
      <c r="E526" s="201">
        <v>73901</v>
      </c>
      <c r="F526" s="201">
        <v>70848</v>
      </c>
      <c r="G526" s="201">
        <v>71542</v>
      </c>
      <c r="H526" s="201">
        <v>72248</v>
      </c>
    </row>
    <row r="527" spans="1:8" x14ac:dyDescent="0.2">
      <c r="A527" s="208" t="s">
        <v>459</v>
      </c>
      <c r="B527" s="273"/>
      <c r="C527" s="201">
        <v>21238</v>
      </c>
      <c r="D527" s="201">
        <v>21181</v>
      </c>
      <c r="E527" s="201">
        <v>23099</v>
      </c>
      <c r="F527" s="201">
        <v>21573</v>
      </c>
      <c r="G527" s="201">
        <v>21813</v>
      </c>
      <c r="H527" s="201">
        <v>22078</v>
      </c>
    </row>
    <row r="528" spans="1:8" x14ac:dyDescent="0.2">
      <c r="A528" s="208" t="s">
        <v>460</v>
      </c>
      <c r="B528" s="273"/>
      <c r="C528" s="201">
        <v>5936</v>
      </c>
      <c r="D528" s="201">
        <v>5964</v>
      </c>
      <c r="E528" s="201">
        <v>6151</v>
      </c>
      <c r="F528" s="201">
        <v>6132</v>
      </c>
      <c r="G528" s="201">
        <v>6182</v>
      </c>
      <c r="H528" s="201">
        <v>6228</v>
      </c>
    </row>
    <row r="529" spans="1:8" ht="15.75" x14ac:dyDescent="0.25">
      <c r="A529" s="276" t="s">
        <v>462</v>
      </c>
      <c r="B529" s="257"/>
      <c r="C529" s="200">
        <v>11383</v>
      </c>
      <c r="D529" s="200">
        <v>11506</v>
      </c>
      <c r="E529" s="200">
        <v>11693</v>
      </c>
      <c r="F529" s="200">
        <v>11737</v>
      </c>
      <c r="G529" s="200">
        <v>11822</v>
      </c>
      <c r="H529" s="200">
        <v>11961</v>
      </c>
    </row>
    <row r="530" spans="1:8" x14ac:dyDescent="0.2">
      <c r="A530" s="208" t="s">
        <v>458</v>
      </c>
      <c r="B530" s="273"/>
      <c r="C530" s="201">
        <v>4480</v>
      </c>
      <c r="D530" s="201">
        <v>4537</v>
      </c>
      <c r="E530" s="201">
        <v>4672</v>
      </c>
      <c r="F530" s="201">
        <v>4680</v>
      </c>
      <c r="G530" s="201">
        <v>4696</v>
      </c>
      <c r="H530" s="201">
        <v>4792</v>
      </c>
    </row>
    <row r="531" spans="1:8" x14ac:dyDescent="0.2">
      <c r="A531" s="208" t="s">
        <v>459</v>
      </c>
      <c r="B531" s="273"/>
      <c r="C531" s="201">
        <v>4657</v>
      </c>
      <c r="D531" s="201">
        <v>4705</v>
      </c>
      <c r="E531" s="201">
        <v>4753</v>
      </c>
      <c r="F531" s="201">
        <v>4786</v>
      </c>
      <c r="G531" s="201">
        <v>4789</v>
      </c>
      <c r="H531" s="201">
        <v>4843</v>
      </c>
    </row>
    <row r="532" spans="1:8" x14ac:dyDescent="0.2">
      <c r="A532" s="208" t="s">
        <v>460</v>
      </c>
      <c r="B532" s="273"/>
      <c r="C532" s="201">
        <v>2246</v>
      </c>
      <c r="D532" s="201">
        <v>2264</v>
      </c>
      <c r="E532" s="201">
        <v>2268</v>
      </c>
      <c r="F532" s="201">
        <v>2271</v>
      </c>
      <c r="G532" s="201">
        <v>2337</v>
      </c>
      <c r="H532" s="201">
        <v>2326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1177230</v>
      </c>
      <c r="D534" s="203">
        <v>1262620</v>
      </c>
      <c r="E534" s="203">
        <v>1179470</v>
      </c>
      <c r="F534" s="203">
        <v>1339940</v>
      </c>
      <c r="G534" s="203">
        <v>1356160</v>
      </c>
      <c r="H534" s="203">
        <v>1298550</v>
      </c>
    </row>
    <row r="535" spans="1:8" x14ac:dyDescent="0.2">
      <c r="A535" s="208" t="s">
        <v>458</v>
      </c>
      <c r="B535" s="273"/>
      <c r="C535" s="204">
        <v>1096980</v>
      </c>
      <c r="D535" s="204">
        <v>1220440</v>
      </c>
      <c r="E535" s="204">
        <v>1144580</v>
      </c>
      <c r="F535" s="204">
        <v>1343970</v>
      </c>
      <c r="G535" s="204">
        <v>1357240</v>
      </c>
      <c r="H535" s="204">
        <v>1270840</v>
      </c>
    </row>
    <row r="536" spans="1:8" x14ac:dyDescent="0.2">
      <c r="A536" s="208" t="s">
        <v>459</v>
      </c>
      <c r="B536" s="273"/>
      <c r="C536" s="204">
        <v>505400</v>
      </c>
      <c r="D536" s="204">
        <v>508030</v>
      </c>
      <c r="E536" s="204">
        <v>480170</v>
      </c>
      <c r="F536" s="204">
        <v>509170</v>
      </c>
      <c r="G536" s="204">
        <v>525920</v>
      </c>
      <c r="H536" s="204">
        <v>490130</v>
      </c>
    </row>
    <row r="537" spans="1:8" x14ac:dyDescent="0.2">
      <c r="A537" s="208" t="s">
        <v>460</v>
      </c>
      <c r="B537" s="273"/>
      <c r="C537" s="204">
        <v>4023940</v>
      </c>
      <c r="D537" s="204">
        <v>4015130</v>
      </c>
      <c r="E537" s="204">
        <v>3818460</v>
      </c>
      <c r="F537" s="204">
        <v>3909730</v>
      </c>
      <c r="G537" s="204">
        <v>3939070</v>
      </c>
      <c r="H537" s="204">
        <v>4092370</v>
      </c>
    </row>
    <row r="538" spans="1:8" ht="15.75" x14ac:dyDescent="0.25">
      <c r="A538" s="276" t="s">
        <v>461</v>
      </c>
      <c r="B538" s="257"/>
      <c r="C538" s="203">
        <v>1315530</v>
      </c>
      <c r="D538" s="203">
        <v>1412200</v>
      </c>
      <c r="E538" s="203">
        <v>1312250</v>
      </c>
      <c r="F538" s="203">
        <v>1498470</v>
      </c>
      <c r="G538" s="203">
        <v>1516030</v>
      </c>
      <c r="H538" s="203">
        <v>1451990</v>
      </c>
    </row>
    <row r="539" spans="1:8" x14ac:dyDescent="0.2">
      <c r="A539" s="208" t="s">
        <v>458</v>
      </c>
      <c r="B539" s="273"/>
      <c r="C539" s="204">
        <v>1167140</v>
      </c>
      <c r="D539" s="204">
        <v>1299280</v>
      </c>
      <c r="E539" s="204">
        <v>1216040</v>
      </c>
      <c r="F539" s="204">
        <v>1431700</v>
      </c>
      <c r="G539" s="204">
        <v>1445060</v>
      </c>
      <c r="H539" s="204">
        <v>1354070</v>
      </c>
    </row>
    <row r="540" spans="1:8" x14ac:dyDescent="0.2">
      <c r="A540" s="208" t="s">
        <v>459</v>
      </c>
      <c r="B540" s="273"/>
      <c r="C540" s="204">
        <v>614880</v>
      </c>
      <c r="D540" s="204">
        <v>619520</v>
      </c>
      <c r="E540" s="204">
        <v>577750</v>
      </c>
      <c r="F540" s="204">
        <v>620780</v>
      </c>
      <c r="G540" s="204">
        <v>640080</v>
      </c>
      <c r="H540" s="204">
        <v>596480</v>
      </c>
    </row>
    <row r="541" spans="1:8" x14ac:dyDescent="0.2">
      <c r="A541" s="208" t="s">
        <v>460</v>
      </c>
      <c r="B541" s="273"/>
      <c r="C541" s="204">
        <v>5546470</v>
      </c>
      <c r="D541" s="204">
        <v>5539320</v>
      </c>
      <c r="E541" s="204">
        <v>5226400</v>
      </c>
      <c r="F541" s="204">
        <v>5357710</v>
      </c>
      <c r="G541" s="204">
        <v>5428170</v>
      </c>
      <c r="H541" s="204">
        <v>5620770</v>
      </c>
    </row>
    <row r="542" spans="1:8" ht="15.75" x14ac:dyDescent="0.25">
      <c r="A542" s="276" t="s">
        <v>462</v>
      </c>
      <c r="B542" s="257"/>
      <c r="C542" s="203">
        <v>9140</v>
      </c>
      <c r="D542" s="203">
        <v>8910</v>
      </c>
      <c r="E542" s="203">
        <v>8110</v>
      </c>
      <c r="F542" s="203">
        <v>8780</v>
      </c>
      <c r="G542" s="203">
        <v>10110</v>
      </c>
      <c r="H542" s="203">
        <v>8550</v>
      </c>
    </row>
    <row r="543" spans="1:8" x14ac:dyDescent="0.2">
      <c r="A543" s="208" t="s">
        <v>458</v>
      </c>
      <c r="B543" s="273"/>
      <c r="C543" s="204">
        <v>16890</v>
      </c>
      <c r="D543" s="204">
        <v>16270</v>
      </c>
      <c r="E543" s="204">
        <v>14250</v>
      </c>
      <c r="F543" s="204">
        <v>15850</v>
      </c>
      <c r="G543" s="204">
        <v>19390</v>
      </c>
      <c r="H543" s="204">
        <v>15960</v>
      </c>
    </row>
    <row r="544" spans="1:8" x14ac:dyDescent="0.2">
      <c r="A544" s="208" t="s">
        <v>459</v>
      </c>
      <c r="B544" s="273"/>
      <c r="C544" s="204">
        <v>6090</v>
      </c>
      <c r="D544" s="204">
        <v>6100</v>
      </c>
      <c r="E544" s="204">
        <v>5940</v>
      </c>
      <c r="F544" s="204">
        <v>6040</v>
      </c>
      <c r="G544" s="204">
        <v>5950</v>
      </c>
      <c r="H544" s="204">
        <v>5310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720.01</v>
      </c>
      <c r="D550" s="195">
        <v>807.1</v>
      </c>
      <c r="E550" s="195">
        <v>923</v>
      </c>
      <c r="F550" s="195">
        <v>1039.3900000000001</v>
      </c>
      <c r="G550" s="195">
        <v>1161.8800000000001</v>
      </c>
      <c r="H550" s="195">
        <v>1199.69</v>
      </c>
    </row>
    <row r="551" spans="1:8" ht="15.75" x14ac:dyDescent="0.2">
      <c r="A551" s="274" t="s">
        <v>473</v>
      </c>
      <c r="B551" s="275"/>
      <c r="C551" s="196">
        <v>2331635</v>
      </c>
      <c r="D551" s="196">
        <v>2504589</v>
      </c>
      <c r="E551" s="196">
        <v>2830989</v>
      </c>
      <c r="F551" s="196">
        <v>3059816</v>
      </c>
      <c r="G551" s="196">
        <v>3081380</v>
      </c>
      <c r="H551" s="196">
        <v>3183196</v>
      </c>
    </row>
    <row r="552" spans="1:8" ht="15.75" x14ac:dyDescent="0.2">
      <c r="A552" s="280" t="s">
        <v>474</v>
      </c>
      <c r="B552" s="275"/>
      <c r="C552" s="195">
        <v>308.8</v>
      </c>
      <c r="D552" s="195">
        <v>322.25</v>
      </c>
      <c r="E552" s="195">
        <v>326.02999999999997</v>
      </c>
      <c r="F552" s="195">
        <v>339.69</v>
      </c>
      <c r="G552" s="195">
        <v>377.06</v>
      </c>
      <c r="H552" s="195">
        <v>376.88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0.12095665337981432</v>
      </c>
      <c r="D556" s="197">
        <f>IF(AND(D550&gt;0,E550&gt;0)=TRUE,E550/D550-1,"")</f>
        <v>0.14360054516168996</v>
      </c>
      <c r="E556" s="197">
        <f>IF(AND(E550&gt;0,F550&gt;0)=TRUE,F550/E550-1,"")</f>
        <v>0.12609967497291441</v>
      </c>
      <c r="F556" s="197">
        <f>IF(AND(F550&gt;0,G550&gt;0)=TRUE,G550/F550-1,"")</f>
        <v>0.11784796851999735</v>
      </c>
      <c r="G556" s="197">
        <f>IF(AND(G550&gt;0,H550&gt;0)=TRUE,H550/G550-1,"")</f>
        <v>3.2542086962509043E-2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7.4177133213388924E-2</v>
      </c>
      <c r="D557" s="197">
        <f t="shared" si="20"/>
        <v>0.13032078317041229</v>
      </c>
      <c r="E557" s="197">
        <f t="shared" si="20"/>
        <v>8.0829349743146262E-2</v>
      </c>
      <c r="F557" s="197">
        <f t="shared" si="20"/>
        <v>7.0474825937245633E-3</v>
      </c>
      <c r="G557" s="197">
        <f t="shared" si="20"/>
        <v>3.3042338173156161E-2</v>
      </c>
    </row>
    <row r="558" spans="1:8" ht="15.75" x14ac:dyDescent="0.2">
      <c r="A558" s="280" t="s">
        <v>474</v>
      </c>
      <c r="B558" s="275"/>
      <c r="C558" s="197">
        <f t="shared" si="20"/>
        <v>4.3555699481865329E-2</v>
      </c>
      <c r="D558" s="197">
        <f t="shared" si="20"/>
        <v>1.1730023273855528E-2</v>
      </c>
      <c r="E558" s="197">
        <f t="shared" si="20"/>
        <v>4.1897984848020098E-2</v>
      </c>
      <c r="F558" s="197">
        <f t="shared" si="20"/>
        <v>0.11001206982837286</v>
      </c>
      <c r="G558" s="197">
        <f t="shared" si="20"/>
        <v>-4.7737760568611343E-4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279.13</v>
      </c>
      <c r="D562" s="195">
        <v>319.04000000000002</v>
      </c>
      <c r="E562" s="195">
        <v>301.60000000000002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818371</v>
      </c>
      <c r="D563" s="196">
        <v>781871</v>
      </c>
      <c r="E563" s="196">
        <v>787155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341.08</v>
      </c>
      <c r="D564" s="195">
        <v>408.04</v>
      </c>
      <c r="E564" s="195">
        <v>383.15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0.14297997348905533</v>
      </c>
      <c r="D568" s="197">
        <f>IF(AND(D562&gt;0,E562&gt;0)=TRUE,E562/D562-1,"")</f>
        <v>-5.466399197592775E-2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-4.4600798415388665E-2</v>
      </c>
      <c r="D569" s="197">
        <f t="shared" si="21"/>
        <v>6.7581480832514806E-3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0.19631757945350081</v>
      </c>
      <c r="D570" s="197">
        <f t="shared" si="21"/>
        <v>-6.099892167434573E-2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2579161</v>
      </c>
      <c r="E591" s="147">
        <v>698618</v>
      </c>
      <c r="F591" s="147">
        <v>191326</v>
      </c>
      <c r="G591" s="147">
        <v>1826415</v>
      </c>
      <c r="H591" s="147">
        <v>836280</v>
      </c>
      <c r="I591" s="147">
        <v>9374</v>
      </c>
    </row>
    <row r="592" spans="1:9" x14ac:dyDescent="0.2">
      <c r="A592" s="233" t="s">
        <v>121</v>
      </c>
      <c r="B592" s="234"/>
      <c r="C592" s="234"/>
      <c r="D592" s="148">
        <v>3691390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0.69869642600754733</v>
      </c>
      <c r="E593" s="87">
        <f t="shared" si="22"/>
        <v>0.18925607968813915</v>
      </c>
      <c r="F593" s="87">
        <f t="shared" si="22"/>
        <v>5.1830340332503472E-2</v>
      </c>
      <c r="G593" s="87">
        <f t="shared" si="22"/>
        <v>0.49477703520895921</v>
      </c>
      <c r="H593" s="87">
        <f t="shared" si="22"/>
        <v>0.22654880681802789</v>
      </c>
      <c r="I593" s="87">
        <f t="shared" si="22"/>
        <v>2.5394228190464838E-3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5259093</v>
      </c>
      <c r="E596" s="144">
        <v>1524952</v>
      </c>
      <c r="F596" s="144">
        <v>196142</v>
      </c>
      <c r="G596" s="144">
        <v>2384520</v>
      </c>
      <c r="H596" s="144">
        <v>1142304</v>
      </c>
      <c r="I596" s="144">
        <v>11175</v>
      </c>
    </row>
    <row r="597" spans="1:9" x14ac:dyDescent="0.2">
      <c r="A597" s="233" t="s">
        <v>125</v>
      </c>
      <c r="B597" s="234"/>
      <c r="C597" s="234"/>
      <c r="D597" s="143">
        <v>78887</v>
      </c>
      <c r="E597" s="144">
        <v>57509</v>
      </c>
      <c r="F597" s="144">
        <v>94</v>
      </c>
      <c r="G597" s="144">
        <v>5861</v>
      </c>
      <c r="H597" s="144">
        <v>14975</v>
      </c>
      <c r="I597" s="144">
        <v>52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2.2000000000000002</v>
      </c>
      <c r="F598" s="142">
        <v>1</v>
      </c>
      <c r="G598" s="142">
        <v>1.3</v>
      </c>
      <c r="H598" s="142">
        <v>1.4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55444.39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102870239088</v>
      </c>
      <c r="E601" s="151">
        <v>25203367712</v>
      </c>
      <c r="F601" s="151">
        <v>63344866730</v>
      </c>
      <c r="G601" s="151">
        <v>5810235325</v>
      </c>
      <c r="H601" s="151">
        <v>7685524247</v>
      </c>
      <c r="I601" s="151">
        <v>826245074</v>
      </c>
    </row>
    <row r="602" spans="1:9" x14ac:dyDescent="0.2">
      <c r="A602" s="233" t="s">
        <v>130</v>
      </c>
      <c r="B602" s="234"/>
      <c r="C602" s="234"/>
      <c r="D602" s="152">
        <v>19560.45</v>
      </c>
      <c r="E602" s="153">
        <v>16527.32</v>
      </c>
      <c r="F602" s="153">
        <v>322954.12</v>
      </c>
      <c r="G602" s="153">
        <v>2436.65</v>
      </c>
      <c r="H602" s="153">
        <v>6728.09</v>
      </c>
      <c r="I602" s="153">
        <v>73936.92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27470445150</v>
      </c>
      <c r="E604" s="155">
        <v>15500194033</v>
      </c>
      <c r="F604" s="155">
        <v>952229182</v>
      </c>
      <c r="G604" s="155">
        <v>5618960258</v>
      </c>
      <c r="H604" s="155">
        <v>4649618737</v>
      </c>
      <c r="I604" s="155">
        <v>749442940</v>
      </c>
    </row>
    <row r="605" spans="1:9" x14ac:dyDescent="0.2">
      <c r="A605" s="233" t="s">
        <v>133</v>
      </c>
      <c r="B605" s="234"/>
      <c r="C605" s="234"/>
      <c r="D605" s="152">
        <v>5223.42</v>
      </c>
      <c r="E605" s="153">
        <v>10164.379999999999</v>
      </c>
      <c r="F605" s="153">
        <v>4854.79</v>
      </c>
      <c r="G605" s="153">
        <v>2356.4299999999998</v>
      </c>
      <c r="H605" s="153">
        <v>4070.39</v>
      </c>
      <c r="I605" s="153">
        <v>67064.25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39661467612</v>
      </c>
      <c r="E607" s="157">
        <v>21988831422</v>
      </c>
      <c r="F607" s="157">
        <v>2648029666</v>
      </c>
      <c r="G607" s="157">
        <v>5459117811</v>
      </c>
      <c r="H607" s="157">
        <v>8920712203</v>
      </c>
      <c r="I607" s="157">
        <v>644776510</v>
      </c>
    </row>
    <row r="608" spans="1:9" x14ac:dyDescent="0.2">
      <c r="A608" s="233" t="s">
        <v>112</v>
      </c>
      <c r="B608" s="234"/>
      <c r="C608" s="234"/>
      <c r="D608" s="158">
        <v>20248.34</v>
      </c>
      <c r="E608" s="159">
        <v>21499.919999999998</v>
      </c>
      <c r="F608" s="159">
        <v>67707.23</v>
      </c>
      <c r="G608" s="159">
        <v>13894.81</v>
      </c>
      <c r="H608" s="159">
        <v>17899.78</v>
      </c>
      <c r="I608" s="159">
        <v>114261.3</v>
      </c>
    </row>
    <row r="609" spans="1:9" x14ac:dyDescent="0.2">
      <c r="A609" s="233" t="s">
        <v>135</v>
      </c>
      <c r="B609" s="234"/>
      <c r="C609" s="234"/>
      <c r="D609" s="143">
        <v>1958752</v>
      </c>
      <c r="E609" s="144">
        <v>1022740</v>
      </c>
      <c r="F609" s="144">
        <v>39110</v>
      </c>
      <c r="G609" s="144">
        <v>392889</v>
      </c>
      <c r="H609" s="144">
        <v>498370</v>
      </c>
      <c r="I609" s="144">
        <v>5643</v>
      </c>
    </row>
    <row r="610" spans="1:9" x14ac:dyDescent="0.2">
      <c r="A610" s="233" t="s">
        <v>113</v>
      </c>
      <c r="B610" s="234"/>
      <c r="C610" s="234"/>
      <c r="D610" s="87">
        <v>2.76E-2</v>
      </c>
      <c r="E610" s="89">
        <v>1.44E-2</v>
      </c>
      <c r="F610" s="89">
        <v>5.9999999999999995E-4</v>
      </c>
      <c r="G610" s="89">
        <v>5.4999999999999997E-3</v>
      </c>
      <c r="H610" s="89">
        <v>7.0000000000000001E-3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1.48</v>
      </c>
      <c r="E612" s="142">
        <v>0.35</v>
      </c>
      <c r="F612" s="142">
        <v>0.11</v>
      </c>
      <c r="G612" s="142">
        <v>1.25</v>
      </c>
      <c r="H612" s="142">
        <v>0.3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0.8</v>
      </c>
      <c r="E613" s="142">
        <v>0.4</v>
      </c>
      <c r="F613" s="142">
        <v>0.04</v>
      </c>
      <c r="G613" s="142">
        <v>0.45</v>
      </c>
      <c r="H613" s="142">
        <v>0.32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0.78</v>
      </c>
      <c r="E614" s="142">
        <v>0.27</v>
      </c>
      <c r="F614" s="142">
        <v>0.04</v>
      </c>
      <c r="G614" s="142">
        <v>0.47</v>
      </c>
      <c r="H614" s="142">
        <v>0.36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0.33</v>
      </c>
      <c r="E615" s="142">
        <v>0.23</v>
      </c>
      <c r="F615" s="142">
        <v>0.03</v>
      </c>
      <c r="G615" s="142">
        <v>0.06</v>
      </c>
      <c r="H615" s="142">
        <v>0.19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22.85</v>
      </c>
      <c r="E616" s="142">
        <v>13.52</v>
      </c>
      <c r="F616" s="142">
        <v>0.83</v>
      </c>
      <c r="G616" s="142">
        <v>6.85</v>
      </c>
      <c r="H616" s="142">
        <v>8.2899999999999991</v>
      </c>
      <c r="I616" s="142">
        <v>0.15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26.24</v>
      </c>
      <c r="E618" s="142">
        <v>14.77</v>
      </c>
      <c r="F618" s="142">
        <v>1.05</v>
      </c>
      <c r="G618" s="142">
        <v>9.08</v>
      </c>
      <c r="H618" s="142">
        <v>9.4499999999999993</v>
      </c>
      <c r="I618" s="142">
        <v>0.15</v>
      </c>
    </row>
    <row r="619" spans="1:9" x14ac:dyDescent="0.2">
      <c r="A619" s="263" t="s">
        <v>144</v>
      </c>
      <c r="B619" s="234"/>
      <c r="C619" s="234"/>
      <c r="D619" s="141">
        <v>24.76</v>
      </c>
      <c r="E619" s="142">
        <v>14.42</v>
      </c>
      <c r="F619" s="142">
        <v>0.94</v>
      </c>
      <c r="G619" s="142">
        <v>7.83</v>
      </c>
      <c r="H619" s="142">
        <v>9.15</v>
      </c>
      <c r="I619" s="142">
        <v>0.15</v>
      </c>
    </row>
    <row r="620" spans="1:9" x14ac:dyDescent="0.2">
      <c r="A620" s="263" t="s">
        <v>145</v>
      </c>
      <c r="B620" s="234"/>
      <c r="C620" s="234"/>
      <c r="D620" s="141">
        <v>23.96</v>
      </c>
      <c r="E620" s="142">
        <v>14.02</v>
      </c>
      <c r="F620" s="142">
        <v>0.9</v>
      </c>
      <c r="G620" s="142">
        <v>7.38</v>
      </c>
      <c r="H620" s="142">
        <v>8.83</v>
      </c>
      <c r="I620" s="142">
        <v>0.15</v>
      </c>
    </row>
    <row r="621" spans="1:9" x14ac:dyDescent="0.2">
      <c r="A621" s="263" t="s">
        <v>146</v>
      </c>
      <c r="B621" s="234"/>
      <c r="C621" s="234"/>
      <c r="D621" s="141">
        <v>23.18</v>
      </c>
      <c r="E621" s="142">
        <v>13.74</v>
      </c>
      <c r="F621" s="142">
        <v>0.86</v>
      </c>
      <c r="G621" s="142">
        <v>6.91</v>
      </c>
      <c r="H621" s="142">
        <v>8.4700000000000006</v>
      </c>
      <c r="I621" s="142">
        <v>0.15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2532387</v>
      </c>
      <c r="E623" s="144">
        <v>634976</v>
      </c>
      <c r="F623" s="144">
        <v>190735</v>
      </c>
      <c r="G623" s="144">
        <v>1801820</v>
      </c>
      <c r="H623" s="144">
        <v>818508</v>
      </c>
      <c r="I623" s="144">
        <v>4697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0.60809999999999997</v>
      </c>
      <c r="E625" s="89">
        <v>0.28439999999999999</v>
      </c>
      <c r="F625" s="89">
        <v>0.78</v>
      </c>
      <c r="G625" s="89">
        <v>0.75380000000000003</v>
      </c>
      <c r="H625" s="89">
        <v>0.67720000000000002</v>
      </c>
      <c r="I625" s="89">
        <v>0.7984</v>
      </c>
    </row>
    <row r="626" spans="1:9" x14ac:dyDescent="0.2">
      <c r="A626" s="233" t="s">
        <v>150</v>
      </c>
      <c r="B626" s="234"/>
      <c r="C626" s="234"/>
      <c r="D626" s="87">
        <v>3.3999999999999998E-3</v>
      </c>
      <c r="E626" s="89">
        <v>1.6899999999999998E-2</v>
      </c>
      <c r="F626" s="89">
        <v>0</v>
      </c>
      <c r="G626" s="89">
        <v>2.9999999999999997E-4</v>
      </c>
      <c r="H626" s="89">
        <v>0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1.5E-3</v>
      </c>
      <c r="E627" s="89">
        <v>7.1999999999999998E-3</v>
      </c>
      <c r="F627" s="89">
        <v>0</v>
      </c>
      <c r="G627" s="89">
        <v>2.0000000000000001E-4</v>
      </c>
      <c r="H627" s="89">
        <v>1E-4</v>
      </c>
      <c r="I627" s="89">
        <v>5.9999999999999995E-4</v>
      </c>
    </row>
    <row r="628" spans="1:9" x14ac:dyDescent="0.2">
      <c r="A628" s="233" t="s">
        <v>152</v>
      </c>
      <c r="B628" s="234"/>
      <c r="C628" s="234"/>
      <c r="D628" s="87">
        <v>2.7000000000000001E-3</v>
      </c>
      <c r="E628" s="89">
        <v>7.0000000000000001E-3</v>
      </c>
      <c r="F628" s="89">
        <v>0</v>
      </c>
      <c r="G628" s="89">
        <v>1E-4</v>
      </c>
      <c r="H628" s="89">
        <v>7.7000000000000002E-3</v>
      </c>
      <c r="I628" s="89">
        <v>3.2000000000000002E-3</v>
      </c>
    </row>
    <row r="629" spans="1:9" x14ac:dyDescent="0.2">
      <c r="A629" s="233" t="s">
        <v>153</v>
      </c>
      <c r="B629" s="234"/>
      <c r="C629" s="234"/>
      <c r="D629" s="87">
        <v>8.0799999999999997E-2</v>
      </c>
      <c r="E629" s="89">
        <v>3.2899999999999999E-2</v>
      </c>
      <c r="F629" s="89">
        <v>2.9399999999999999E-2</v>
      </c>
      <c r="G629" s="89">
        <v>0.1089</v>
      </c>
      <c r="H629" s="89">
        <v>1.77E-2</v>
      </c>
      <c r="I629" s="89">
        <v>1.23E-2</v>
      </c>
    </row>
    <row r="630" spans="1:9" x14ac:dyDescent="0.2">
      <c r="A630" s="233" t="s">
        <v>154</v>
      </c>
      <c r="B630" s="234"/>
      <c r="C630" s="234"/>
      <c r="D630" s="87">
        <v>2.3800000000000002E-2</v>
      </c>
      <c r="E630" s="89">
        <v>2.41E-2</v>
      </c>
      <c r="F630" s="89">
        <v>2.12E-2</v>
      </c>
      <c r="G630" s="89">
        <v>2.4799999999999999E-2</v>
      </c>
      <c r="H630" s="89">
        <v>1.35E-2</v>
      </c>
      <c r="I630" s="89">
        <v>5.4999999999999997E-3</v>
      </c>
    </row>
    <row r="631" spans="1:9" x14ac:dyDescent="0.2">
      <c r="A631" s="233" t="s">
        <v>155</v>
      </c>
      <c r="B631" s="234"/>
      <c r="C631" s="234"/>
      <c r="D631" s="87">
        <v>1.06E-2</v>
      </c>
      <c r="E631" s="89">
        <v>2.1299999999999999E-2</v>
      </c>
      <c r="F631" s="89">
        <v>8.5000000000000006E-3</v>
      </c>
      <c r="G631" s="89">
        <v>5.7000000000000002E-3</v>
      </c>
      <c r="H631" s="89">
        <v>1.0999999999999999E-2</v>
      </c>
      <c r="I631" s="89">
        <v>3.2000000000000002E-3</v>
      </c>
    </row>
    <row r="632" spans="1:9" x14ac:dyDescent="0.2">
      <c r="A632" s="233" t="s">
        <v>156</v>
      </c>
      <c r="B632" s="234"/>
      <c r="C632" s="234"/>
      <c r="D632" s="87">
        <v>1.0999999999999999E-2</v>
      </c>
      <c r="E632" s="89">
        <v>1.5299999999999999E-2</v>
      </c>
      <c r="F632" s="89">
        <v>7.4000000000000003E-3</v>
      </c>
      <c r="G632" s="89">
        <v>9.1000000000000004E-3</v>
      </c>
      <c r="H632" s="89">
        <v>1.0200000000000001E-2</v>
      </c>
      <c r="I632" s="89">
        <v>2.5999999999999999E-3</v>
      </c>
    </row>
    <row r="633" spans="1:9" x14ac:dyDescent="0.2">
      <c r="A633" s="233" t="s">
        <v>157</v>
      </c>
      <c r="B633" s="234"/>
      <c r="C633" s="234"/>
      <c r="D633" s="87">
        <v>4.7000000000000002E-3</v>
      </c>
      <c r="E633" s="89">
        <v>1.34E-2</v>
      </c>
      <c r="F633" s="89">
        <v>4.4999999999999997E-3</v>
      </c>
      <c r="G633" s="89">
        <v>8.0000000000000004E-4</v>
      </c>
      <c r="H633" s="89">
        <v>6.0000000000000001E-3</v>
      </c>
      <c r="I633" s="89">
        <v>3.8E-3</v>
      </c>
    </row>
    <row r="634" spans="1:9" x14ac:dyDescent="0.2">
      <c r="A634" s="233" t="s">
        <v>158</v>
      </c>
      <c r="B634" s="234"/>
      <c r="C634" s="234"/>
      <c r="D634" s="87">
        <v>0.25340000000000001</v>
      </c>
      <c r="E634" s="89">
        <v>0.5776</v>
      </c>
      <c r="F634" s="89">
        <v>0.14910000000000001</v>
      </c>
      <c r="G634" s="89">
        <v>9.6299999999999997E-2</v>
      </c>
      <c r="H634" s="89">
        <v>0.25659999999999999</v>
      </c>
      <c r="I634" s="89">
        <v>0.17030000000000001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0.39190000000000003</v>
      </c>
      <c r="E636" s="89">
        <v>0.71560000000000001</v>
      </c>
      <c r="F636" s="89">
        <v>0.22</v>
      </c>
      <c r="G636" s="89">
        <v>0.2462</v>
      </c>
      <c r="H636" s="89">
        <v>0.32279999999999998</v>
      </c>
      <c r="I636" s="89">
        <v>0.2016</v>
      </c>
    </row>
    <row r="637" spans="1:9" x14ac:dyDescent="0.2">
      <c r="A637" s="233" t="s">
        <v>160</v>
      </c>
      <c r="B637" s="234"/>
      <c r="C637" s="234"/>
      <c r="D637" s="87">
        <v>0.38850000000000001</v>
      </c>
      <c r="E637" s="89">
        <v>0.69869999999999999</v>
      </c>
      <c r="F637" s="89">
        <v>0.22</v>
      </c>
      <c r="G637" s="89">
        <v>0.24579999999999999</v>
      </c>
      <c r="H637" s="89">
        <v>0.32279999999999998</v>
      </c>
      <c r="I637" s="89">
        <v>0.2016</v>
      </c>
    </row>
    <row r="638" spans="1:9" x14ac:dyDescent="0.2">
      <c r="A638" s="233" t="s">
        <v>161</v>
      </c>
      <c r="B638" s="234"/>
      <c r="C638" s="234"/>
      <c r="D638" s="87">
        <v>0.38700000000000001</v>
      </c>
      <c r="E638" s="89">
        <v>0.6915</v>
      </c>
      <c r="F638" s="89">
        <v>0.22</v>
      </c>
      <c r="G638" s="89">
        <v>0.2457</v>
      </c>
      <c r="H638" s="89">
        <v>0.32269999999999999</v>
      </c>
      <c r="I638" s="89">
        <v>0.20100000000000001</v>
      </c>
    </row>
    <row r="639" spans="1:9" x14ac:dyDescent="0.2">
      <c r="A639" s="233" t="s">
        <v>162</v>
      </c>
      <c r="B639" s="234"/>
      <c r="C639" s="234"/>
      <c r="D639" s="87">
        <v>0.38429999999999997</v>
      </c>
      <c r="E639" s="89">
        <v>0.6845</v>
      </c>
      <c r="F639" s="89">
        <v>0.22</v>
      </c>
      <c r="G639" s="89">
        <v>0.24560000000000001</v>
      </c>
      <c r="H639" s="89">
        <v>0.315</v>
      </c>
      <c r="I639" s="89">
        <v>0.1978</v>
      </c>
    </row>
    <row r="640" spans="1:9" x14ac:dyDescent="0.2">
      <c r="A640" s="233" t="s">
        <v>163</v>
      </c>
      <c r="B640" s="234"/>
      <c r="C640" s="234"/>
      <c r="D640" s="87">
        <v>0.30349999999999999</v>
      </c>
      <c r="E640" s="89">
        <v>0.65169999999999995</v>
      </c>
      <c r="F640" s="89">
        <v>0.19059999999999999</v>
      </c>
      <c r="G640" s="89">
        <v>0.13669999999999999</v>
      </c>
      <c r="H640" s="89">
        <v>0.29720000000000002</v>
      </c>
      <c r="I640" s="89">
        <v>0.18540000000000001</v>
      </c>
    </row>
    <row r="641" spans="1:9" x14ac:dyDescent="0.2">
      <c r="A641" s="233" t="s">
        <v>164</v>
      </c>
      <c r="B641" s="234"/>
      <c r="C641" s="234"/>
      <c r="D641" s="87">
        <v>0.2797</v>
      </c>
      <c r="E641" s="89">
        <v>0.62760000000000005</v>
      </c>
      <c r="F641" s="89">
        <v>0.1694</v>
      </c>
      <c r="G641" s="89">
        <v>0.1119</v>
      </c>
      <c r="H641" s="89">
        <v>0.28370000000000001</v>
      </c>
      <c r="I641" s="89">
        <v>0.1799</v>
      </c>
    </row>
    <row r="642" spans="1:9" x14ac:dyDescent="0.2">
      <c r="A642" s="233" t="s">
        <v>165</v>
      </c>
      <c r="B642" s="234"/>
      <c r="C642" s="234"/>
      <c r="D642" s="87">
        <v>0.26910000000000001</v>
      </c>
      <c r="E642" s="89">
        <v>0.60629999999999995</v>
      </c>
      <c r="F642" s="89">
        <v>0.161</v>
      </c>
      <c r="G642" s="89">
        <v>0.1062</v>
      </c>
      <c r="H642" s="89">
        <v>0.2727</v>
      </c>
      <c r="I642" s="89">
        <v>0.1767</v>
      </c>
    </row>
    <row r="643" spans="1:9" x14ac:dyDescent="0.2">
      <c r="A643" s="233" t="s">
        <v>166</v>
      </c>
      <c r="B643" s="234"/>
      <c r="C643" s="234"/>
      <c r="D643" s="87">
        <v>0.2581</v>
      </c>
      <c r="E643" s="89">
        <v>0.59099999999999997</v>
      </c>
      <c r="F643" s="89">
        <v>0.15359999999999999</v>
      </c>
      <c r="G643" s="89">
        <v>9.7100000000000006E-2</v>
      </c>
      <c r="H643" s="89">
        <v>0.26250000000000001</v>
      </c>
      <c r="I643" s="89">
        <v>0.17419999999999999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4.6603614082170487E-2</v>
      </c>
      <c r="C772" s="96">
        <f t="shared" ref="C772:C779" si="24">-D68/$B$58</f>
        <v>-4.5926064699180653E-2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7.9194500695423178E-2</v>
      </c>
      <c r="C773" s="96">
        <f t="shared" si="24"/>
        <v>-6.9726352136349284E-2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2.6046428186054332E-2</v>
      </c>
      <c r="C774" s="96">
        <f t="shared" si="24"/>
        <v>-2.4394425757865629E-2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5.9016636534972071E-2</v>
      </c>
      <c r="C775" s="96">
        <f t="shared" si="24"/>
        <v>-5.9079194831691703E-2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8.5827666125377414E-2</v>
      </c>
      <c r="C776" s="96">
        <f t="shared" si="24"/>
        <v>-9.342932666750961E-2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6.8724426399998415E-2</v>
      </c>
      <c r="C777" s="96">
        <f t="shared" si="24"/>
        <v>-7.5800795847453084E-2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6.4308274046383174E-2</v>
      </c>
      <c r="C778" s="96">
        <f t="shared" si="24"/>
        <v>-7.084942251079214E-2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6.0055302858285267E-2</v>
      </c>
      <c r="C779" s="96">
        <f t="shared" si="24"/>
        <v>-7.1017568620493562E-2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60.56</v>
      </c>
      <c r="D785" s="97">
        <v>66.010000000000005</v>
      </c>
      <c r="E785" s="97">
        <v>69.81</v>
      </c>
      <c r="F785" s="97">
        <v>69.44</v>
      </c>
      <c r="G785" s="94">
        <v>28.35</v>
      </c>
      <c r="H785" s="97">
        <v>27.85</v>
      </c>
      <c r="I785" s="97">
        <v>30.66</v>
      </c>
      <c r="J785" s="97">
        <v>29.47</v>
      </c>
      <c r="K785" s="94">
        <v>11.69</v>
      </c>
      <c r="L785" s="94">
        <v>11.83</v>
      </c>
      <c r="M785" s="94">
        <v>13.78</v>
      </c>
      <c r="N785" s="97">
        <v>15.06</v>
      </c>
      <c r="O785" s="94">
        <v>1.65</v>
      </c>
      <c r="P785" s="94">
        <v>2.35</v>
      </c>
      <c r="Q785" s="94">
        <v>2.15</v>
      </c>
      <c r="R785" s="97">
        <v>1.95</v>
      </c>
      <c r="W785" s="93"/>
    </row>
    <row r="786" spans="1:23" x14ac:dyDescent="0.2">
      <c r="A786" s="94"/>
      <c r="B786" s="94" t="s">
        <v>225</v>
      </c>
      <c r="C786" s="94">
        <v>57.62</v>
      </c>
      <c r="D786" s="97">
        <v>65.41</v>
      </c>
      <c r="E786" s="97">
        <v>74.040000000000006</v>
      </c>
      <c r="F786" s="97">
        <v>69.81</v>
      </c>
      <c r="G786" s="94">
        <v>25.17</v>
      </c>
      <c r="H786" s="97">
        <v>27.68</v>
      </c>
      <c r="I786" s="97">
        <v>31.68</v>
      </c>
      <c r="J786" s="97">
        <v>29.7</v>
      </c>
      <c r="K786" s="94">
        <v>11.66</v>
      </c>
      <c r="L786" s="94">
        <v>12.49</v>
      </c>
      <c r="M786" s="94">
        <v>16.649999999999999</v>
      </c>
      <c r="N786" s="97">
        <v>15.76</v>
      </c>
      <c r="O786" s="94">
        <v>1.49</v>
      </c>
      <c r="P786" s="94">
        <v>1.98</v>
      </c>
      <c r="Q786" s="94">
        <v>1.88</v>
      </c>
      <c r="R786" s="97">
        <v>2.2799999999999998</v>
      </c>
      <c r="W786" s="93"/>
    </row>
    <row r="787" spans="1:23" x14ac:dyDescent="0.2">
      <c r="A787" s="94"/>
      <c r="B787" s="94" t="s">
        <v>226</v>
      </c>
      <c r="C787" s="94">
        <v>62.87</v>
      </c>
      <c r="D787" s="97">
        <v>64.75</v>
      </c>
      <c r="E787" s="97">
        <v>82.66</v>
      </c>
      <c r="F787" s="97">
        <v>84.51</v>
      </c>
      <c r="G787" s="94">
        <v>27.59</v>
      </c>
      <c r="H787" s="97">
        <v>25.6</v>
      </c>
      <c r="I787" s="97">
        <v>34.69</v>
      </c>
      <c r="J787" s="97">
        <v>34.56</v>
      </c>
      <c r="K787" s="94">
        <v>13.02</v>
      </c>
      <c r="L787" s="94">
        <v>12.95</v>
      </c>
      <c r="M787" s="94">
        <v>19.559999999999999</v>
      </c>
      <c r="N787" s="97">
        <v>18.399999999999999</v>
      </c>
      <c r="O787" s="94">
        <v>1.42</v>
      </c>
      <c r="P787" s="94">
        <v>2.44</v>
      </c>
      <c r="Q787" s="94">
        <v>2.58</v>
      </c>
      <c r="R787" s="97">
        <v>3.8</v>
      </c>
      <c r="W787" s="93"/>
    </row>
    <row r="788" spans="1:23" x14ac:dyDescent="0.2">
      <c r="A788" s="94"/>
      <c r="B788" s="94" t="s">
        <v>227</v>
      </c>
      <c r="C788" s="94">
        <v>64.819999999999993</v>
      </c>
      <c r="D788" s="97">
        <v>40.67</v>
      </c>
      <c r="E788" s="97">
        <v>77.540000000000006</v>
      </c>
      <c r="F788" s="97">
        <v>85.5</v>
      </c>
      <c r="G788" s="94">
        <v>25.11</v>
      </c>
      <c r="H788" s="97">
        <v>14.9</v>
      </c>
      <c r="I788" s="97">
        <v>32.11</v>
      </c>
      <c r="J788" s="97">
        <v>35.479999999999997</v>
      </c>
      <c r="K788" s="94">
        <v>13.25</v>
      </c>
      <c r="L788" s="94">
        <v>8.75</v>
      </c>
      <c r="M788" s="94">
        <v>18.8</v>
      </c>
      <c r="N788" s="97">
        <v>18.63</v>
      </c>
      <c r="O788" s="94">
        <v>1.88</v>
      </c>
      <c r="P788" s="94">
        <v>1.39</v>
      </c>
      <c r="Q788" s="94">
        <v>2.38</v>
      </c>
      <c r="R788" s="97">
        <v>3.3</v>
      </c>
      <c r="W788" s="93"/>
    </row>
    <row r="789" spans="1:23" x14ac:dyDescent="0.2">
      <c r="A789" s="94"/>
      <c r="B789" s="94" t="s">
        <v>228</v>
      </c>
      <c r="C789" s="94">
        <v>69.05</v>
      </c>
      <c r="D789" s="97">
        <v>53.02</v>
      </c>
      <c r="E789" s="97">
        <v>81.47</v>
      </c>
      <c r="F789" s="97">
        <v>92.67</v>
      </c>
      <c r="G789" s="94">
        <v>28.35</v>
      </c>
      <c r="H789" s="97">
        <v>19.82</v>
      </c>
      <c r="I789" s="97">
        <v>32.24</v>
      </c>
      <c r="J789" s="97">
        <v>37.1</v>
      </c>
      <c r="K789" s="94">
        <v>14.24</v>
      </c>
      <c r="L789" s="94">
        <v>13.88</v>
      </c>
      <c r="M789" s="94">
        <v>19.190000000000001</v>
      </c>
      <c r="N789" s="97">
        <v>22.07</v>
      </c>
      <c r="O789" s="94">
        <v>2.31</v>
      </c>
      <c r="P789" s="94">
        <v>1.1200000000000001</v>
      </c>
      <c r="Q789" s="94">
        <v>2.35</v>
      </c>
      <c r="R789" s="97">
        <v>4.0999999999999996</v>
      </c>
      <c r="W789" s="93"/>
    </row>
    <row r="790" spans="1:23" x14ac:dyDescent="0.2">
      <c r="A790" s="94"/>
      <c r="B790" s="94" t="s">
        <v>229</v>
      </c>
      <c r="C790" s="94">
        <v>64.69</v>
      </c>
      <c r="D790" s="97">
        <v>61.75</v>
      </c>
      <c r="E790" s="97">
        <v>80.81</v>
      </c>
      <c r="F790" s="97">
        <v>93.13</v>
      </c>
      <c r="G790" s="94">
        <v>28.05</v>
      </c>
      <c r="H790" s="97">
        <v>23.59</v>
      </c>
      <c r="I790" s="97">
        <v>32.01</v>
      </c>
      <c r="J790" s="97">
        <v>37.43</v>
      </c>
      <c r="K790" s="94">
        <v>13.18</v>
      </c>
      <c r="L790" s="94">
        <v>15.82</v>
      </c>
      <c r="M790" s="94">
        <v>19</v>
      </c>
      <c r="N790" s="97">
        <v>21.87</v>
      </c>
      <c r="O790" s="94">
        <v>1.55</v>
      </c>
      <c r="P790" s="94">
        <v>1.59</v>
      </c>
      <c r="Q790" s="94">
        <v>2.64</v>
      </c>
      <c r="R790" s="97">
        <v>3.63</v>
      </c>
      <c r="W790" s="93"/>
    </row>
    <row r="791" spans="1:23" x14ac:dyDescent="0.2">
      <c r="A791" s="94"/>
      <c r="B791" s="94" t="s">
        <v>230</v>
      </c>
      <c r="C791" s="94">
        <v>64.45</v>
      </c>
      <c r="D791" s="97">
        <v>61.45</v>
      </c>
      <c r="E791" s="97">
        <v>66.83</v>
      </c>
      <c r="F791" s="97">
        <v>69.48</v>
      </c>
      <c r="G791" s="94">
        <v>27.26</v>
      </c>
      <c r="H791" s="97">
        <v>22.96</v>
      </c>
      <c r="I791" s="97">
        <v>26.56</v>
      </c>
      <c r="J791" s="97">
        <v>25.37</v>
      </c>
      <c r="K791" s="94">
        <v>13.25</v>
      </c>
      <c r="L791" s="94">
        <v>15.1</v>
      </c>
      <c r="M791" s="94">
        <v>13.12</v>
      </c>
      <c r="N791" s="97">
        <v>17.739999999999998</v>
      </c>
      <c r="O791" s="94">
        <v>1.78</v>
      </c>
      <c r="P791" s="94">
        <v>2.0499999999999998</v>
      </c>
      <c r="Q791" s="94">
        <v>2.25</v>
      </c>
      <c r="R791" s="97">
        <v>3.01</v>
      </c>
      <c r="W791" s="93"/>
    </row>
    <row r="792" spans="1:23" x14ac:dyDescent="0.2">
      <c r="A792" s="94"/>
      <c r="B792" s="94" t="s">
        <v>231</v>
      </c>
      <c r="C792" s="94">
        <v>61.15</v>
      </c>
      <c r="D792" s="97">
        <v>72.02</v>
      </c>
      <c r="E792" s="97">
        <v>71.56</v>
      </c>
      <c r="F792" s="97">
        <v>92.04</v>
      </c>
      <c r="G792" s="94">
        <v>24.45</v>
      </c>
      <c r="H792" s="97">
        <v>29.57</v>
      </c>
      <c r="I792" s="97">
        <v>29.11</v>
      </c>
      <c r="J792" s="97">
        <v>36.31</v>
      </c>
      <c r="K792" s="94">
        <v>12.06</v>
      </c>
      <c r="L792" s="94">
        <v>17.48</v>
      </c>
      <c r="M792" s="94">
        <v>15.46</v>
      </c>
      <c r="N792" s="97">
        <v>20.68</v>
      </c>
      <c r="O792" s="94">
        <v>1.72</v>
      </c>
      <c r="P792" s="94">
        <v>1.82</v>
      </c>
      <c r="Q792" s="94">
        <v>2.21</v>
      </c>
      <c r="R792" s="97">
        <v>2.74</v>
      </c>
      <c r="W792" s="93"/>
    </row>
    <row r="793" spans="1:23" x14ac:dyDescent="0.2">
      <c r="A793" s="94"/>
      <c r="B793" s="94" t="s">
        <v>232</v>
      </c>
      <c r="C793" s="94">
        <v>65.510000000000005</v>
      </c>
      <c r="D793" s="97">
        <v>74</v>
      </c>
      <c r="E793" s="97">
        <v>76.58</v>
      </c>
      <c r="F793" s="97">
        <v>87.41</v>
      </c>
      <c r="G793" s="94">
        <v>25.34</v>
      </c>
      <c r="H793" s="97">
        <v>31.48</v>
      </c>
      <c r="I793" s="97">
        <v>33.4</v>
      </c>
      <c r="J793" s="97">
        <v>34.26</v>
      </c>
      <c r="K793" s="94">
        <v>12.55</v>
      </c>
      <c r="L793" s="94">
        <v>16.98</v>
      </c>
      <c r="M793" s="94">
        <v>16.82</v>
      </c>
      <c r="N793" s="97">
        <v>23.09</v>
      </c>
      <c r="O793" s="94">
        <v>2.94</v>
      </c>
      <c r="P793" s="94">
        <v>2.21</v>
      </c>
      <c r="Q793" s="94">
        <v>2.64</v>
      </c>
      <c r="R793" s="97">
        <v>2.91</v>
      </c>
      <c r="W793" s="93"/>
    </row>
    <row r="794" spans="1:23" x14ac:dyDescent="0.2">
      <c r="A794" s="94"/>
      <c r="B794" s="94" t="s">
        <v>233</v>
      </c>
      <c r="C794" s="94">
        <v>75.72</v>
      </c>
      <c r="D794" s="97">
        <v>79.290000000000006</v>
      </c>
      <c r="E794" s="97">
        <v>76.84</v>
      </c>
      <c r="F794" s="97">
        <v>95.74</v>
      </c>
      <c r="G794" s="94">
        <v>30.79</v>
      </c>
      <c r="H794" s="97">
        <v>34.72</v>
      </c>
      <c r="I794" s="97">
        <v>31.52</v>
      </c>
      <c r="J794" s="97">
        <v>38.42</v>
      </c>
      <c r="K794" s="94">
        <v>16.25</v>
      </c>
      <c r="L794" s="94">
        <v>17.61</v>
      </c>
      <c r="M794" s="94">
        <v>16.78</v>
      </c>
      <c r="N794" s="97">
        <v>24.45</v>
      </c>
      <c r="O794" s="94">
        <v>2.11</v>
      </c>
      <c r="P794" s="94">
        <v>2.1800000000000002</v>
      </c>
      <c r="Q794" s="94">
        <v>2.58</v>
      </c>
      <c r="R794" s="97">
        <v>3.77</v>
      </c>
      <c r="W794" s="93"/>
    </row>
    <row r="795" spans="1:23" x14ac:dyDescent="0.2">
      <c r="A795" s="94"/>
      <c r="B795" s="94" t="s">
        <v>234</v>
      </c>
      <c r="C795" s="94">
        <v>70.14</v>
      </c>
      <c r="D795" s="97">
        <v>77.44</v>
      </c>
      <c r="E795" s="97">
        <v>77.900000000000006</v>
      </c>
      <c r="F795" s="97">
        <v>87.08</v>
      </c>
      <c r="G795" s="94">
        <v>29.27</v>
      </c>
      <c r="H795" s="97">
        <v>33.270000000000003</v>
      </c>
      <c r="I795" s="97">
        <v>34.19</v>
      </c>
      <c r="J795" s="97">
        <v>36.64</v>
      </c>
      <c r="K795" s="94">
        <v>12.06</v>
      </c>
      <c r="L795" s="94">
        <v>16.350000000000001</v>
      </c>
      <c r="M795" s="94">
        <v>15.66</v>
      </c>
      <c r="N795" s="97">
        <v>19.79</v>
      </c>
      <c r="O795" s="94">
        <v>1.92</v>
      </c>
      <c r="P795" s="94">
        <v>2.25</v>
      </c>
      <c r="Q795" s="94">
        <v>2.84</v>
      </c>
      <c r="R795" s="97">
        <v>3.3</v>
      </c>
      <c r="W795" s="93"/>
    </row>
    <row r="796" spans="1:23" x14ac:dyDescent="0.2">
      <c r="A796" s="94"/>
      <c r="B796" s="94" t="s">
        <v>235</v>
      </c>
      <c r="C796" s="94">
        <v>57.91</v>
      </c>
      <c r="D796" s="97">
        <v>74.099999999999994</v>
      </c>
      <c r="E796" s="97">
        <v>68.72</v>
      </c>
      <c r="F796" s="97"/>
      <c r="G796" s="94">
        <v>24.35</v>
      </c>
      <c r="H796" s="97">
        <v>29.57</v>
      </c>
      <c r="I796" s="97">
        <v>28.35</v>
      </c>
      <c r="J796" s="97"/>
      <c r="K796" s="94">
        <v>10.11</v>
      </c>
      <c r="L796" s="94">
        <v>17.18</v>
      </c>
      <c r="M796" s="94">
        <v>14.24</v>
      </c>
      <c r="N796" s="97"/>
      <c r="O796" s="94">
        <v>1.62</v>
      </c>
      <c r="P796" s="94">
        <v>2.08</v>
      </c>
      <c r="Q796" s="94">
        <v>2.61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0.33</v>
      </c>
      <c r="D801" s="97">
        <v>0.3</v>
      </c>
      <c r="E801" s="97">
        <v>0.26</v>
      </c>
      <c r="F801" s="97">
        <v>0.33</v>
      </c>
      <c r="G801" s="94">
        <v>11.43</v>
      </c>
      <c r="H801" s="97">
        <v>13.05</v>
      </c>
      <c r="I801" s="97">
        <v>13.41</v>
      </c>
      <c r="J801" s="97">
        <v>13.78</v>
      </c>
      <c r="K801" s="94">
        <v>2.94</v>
      </c>
      <c r="L801" s="94">
        <v>3.3</v>
      </c>
      <c r="M801" s="94">
        <v>2.91</v>
      </c>
      <c r="N801" s="97">
        <v>2.81</v>
      </c>
      <c r="O801" s="94">
        <v>4.16</v>
      </c>
      <c r="P801" s="94">
        <v>7.33</v>
      </c>
      <c r="Q801" s="94">
        <v>6.64</v>
      </c>
      <c r="R801" s="97">
        <v>6.05</v>
      </c>
    </row>
    <row r="802" spans="1:18" x14ac:dyDescent="0.2">
      <c r="A802" s="94"/>
      <c r="B802" s="94" t="s">
        <v>225</v>
      </c>
      <c r="C802" s="94">
        <v>0.36</v>
      </c>
      <c r="D802" s="97">
        <v>0.63</v>
      </c>
      <c r="E802" s="97">
        <v>0.46</v>
      </c>
      <c r="F802" s="97">
        <v>0.36</v>
      </c>
      <c r="G802" s="94">
        <v>10.44</v>
      </c>
      <c r="H802" s="97">
        <v>13.41</v>
      </c>
      <c r="I802" s="97">
        <v>14.17</v>
      </c>
      <c r="J802" s="97">
        <v>13.74</v>
      </c>
      <c r="K802" s="94">
        <v>3.63</v>
      </c>
      <c r="L802" s="94">
        <v>3.24</v>
      </c>
      <c r="M802" s="94">
        <v>2.87</v>
      </c>
      <c r="N802" s="97">
        <v>2.68</v>
      </c>
      <c r="O802" s="94">
        <v>4.8600000000000003</v>
      </c>
      <c r="P802" s="94">
        <v>5.98</v>
      </c>
      <c r="Q802" s="94">
        <v>6.31</v>
      </c>
      <c r="R802" s="97">
        <v>5.29</v>
      </c>
    </row>
    <row r="803" spans="1:18" x14ac:dyDescent="0.2">
      <c r="A803" s="94"/>
      <c r="B803" s="94" t="s">
        <v>226</v>
      </c>
      <c r="C803" s="94">
        <v>0.36</v>
      </c>
      <c r="D803" s="97">
        <v>0.3</v>
      </c>
      <c r="E803" s="97">
        <v>0.53</v>
      </c>
      <c r="F803" s="97">
        <v>0.36</v>
      </c>
      <c r="G803" s="94">
        <v>12.55</v>
      </c>
      <c r="H803" s="97">
        <v>13.97</v>
      </c>
      <c r="I803" s="97">
        <v>15.1</v>
      </c>
      <c r="J803" s="97">
        <v>16.78</v>
      </c>
      <c r="K803" s="94">
        <v>3.53</v>
      </c>
      <c r="L803" s="94">
        <v>3.53</v>
      </c>
      <c r="M803" s="94">
        <v>3.11</v>
      </c>
      <c r="N803" s="97">
        <v>3.2</v>
      </c>
      <c r="O803" s="94">
        <v>4.3899999999999997</v>
      </c>
      <c r="P803" s="94">
        <v>5.95</v>
      </c>
      <c r="Q803" s="94">
        <v>7.1</v>
      </c>
      <c r="R803" s="97">
        <v>7.4</v>
      </c>
    </row>
    <row r="804" spans="1:18" x14ac:dyDescent="0.2">
      <c r="A804" s="94"/>
      <c r="B804" s="94" t="s">
        <v>227</v>
      </c>
      <c r="C804" s="94">
        <v>0.46</v>
      </c>
      <c r="D804" s="97">
        <v>0.2</v>
      </c>
      <c r="E804" s="97">
        <v>0.36</v>
      </c>
      <c r="F804" s="97">
        <v>0.17</v>
      </c>
      <c r="G804" s="94">
        <v>14.4</v>
      </c>
      <c r="H804" s="97">
        <v>9.8800000000000008</v>
      </c>
      <c r="I804" s="97">
        <v>14.11</v>
      </c>
      <c r="J804" s="97">
        <v>16.68</v>
      </c>
      <c r="K804" s="94">
        <v>4.59</v>
      </c>
      <c r="L804" s="94">
        <v>2.87</v>
      </c>
      <c r="M804" s="94">
        <v>3.37</v>
      </c>
      <c r="N804" s="97">
        <v>3.87</v>
      </c>
      <c r="O804" s="94">
        <v>5.12</v>
      </c>
      <c r="P804" s="94">
        <v>2.68</v>
      </c>
      <c r="Q804" s="94">
        <v>6.41</v>
      </c>
      <c r="R804" s="97">
        <v>7.37</v>
      </c>
    </row>
    <row r="805" spans="1:18" x14ac:dyDescent="0.2">
      <c r="A805" s="94"/>
      <c r="B805" s="94" t="s">
        <v>228</v>
      </c>
      <c r="C805" s="94">
        <v>0.26</v>
      </c>
      <c r="D805" s="97">
        <v>0</v>
      </c>
      <c r="E805" s="97">
        <v>0.46</v>
      </c>
      <c r="F805" s="97">
        <v>0.26</v>
      </c>
      <c r="G805" s="94">
        <v>13.74</v>
      </c>
      <c r="H805" s="97">
        <v>11.5</v>
      </c>
      <c r="I805" s="97">
        <v>16.62</v>
      </c>
      <c r="J805" s="97">
        <v>17.05</v>
      </c>
      <c r="K805" s="94">
        <v>4.49</v>
      </c>
      <c r="L805" s="94">
        <v>3.3</v>
      </c>
      <c r="M805" s="94">
        <v>3.77</v>
      </c>
      <c r="N805" s="97">
        <v>3.53</v>
      </c>
      <c r="O805" s="94">
        <v>5.65</v>
      </c>
      <c r="P805" s="94">
        <v>3.4</v>
      </c>
      <c r="Q805" s="94">
        <v>6.84</v>
      </c>
      <c r="R805" s="97">
        <v>8.56</v>
      </c>
    </row>
    <row r="806" spans="1:18" x14ac:dyDescent="0.2">
      <c r="A806" s="94"/>
      <c r="B806" s="94" t="s">
        <v>229</v>
      </c>
      <c r="C806" s="94">
        <v>0.4</v>
      </c>
      <c r="D806" s="97">
        <v>0.1</v>
      </c>
      <c r="E806" s="97">
        <v>0.33</v>
      </c>
      <c r="F806" s="97">
        <v>0.23</v>
      </c>
      <c r="G806" s="94">
        <v>13.12</v>
      </c>
      <c r="H806" s="97">
        <v>12.75</v>
      </c>
      <c r="I806" s="97">
        <v>14.9</v>
      </c>
      <c r="J806" s="97">
        <v>18.760000000000002</v>
      </c>
      <c r="K806" s="94">
        <v>3.83</v>
      </c>
      <c r="L806" s="94">
        <v>3.8</v>
      </c>
      <c r="M806" s="94">
        <v>4.29</v>
      </c>
      <c r="N806" s="97">
        <v>3.5</v>
      </c>
      <c r="O806" s="94">
        <v>4.5599999999999996</v>
      </c>
      <c r="P806" s="94">
        <v>4.0999999999999996</v>
      </c>
      <c r="Q806" s="94">
        <v>7.63</v>
      </c>
      <c r="R806" s="97">
        <v>7.7</v>
      </c>
    </row>
    <row r="807" spans="1:18" x14ac:dyDescent="0.2">
      <c r="A807" s="94"/>
      <c r="B807" s="94" t="s">
        <v>230</v>
      </c>
      <c r="C807" s="94">
        <v>0.33</v>
      </c>
      <c r="D807" s="97">
        <v>0.3</v>
      </c>
      <c r="E807" s="97">
        <v>0.69</v>
      </c>
      <c r="F807" s="97">
        <v>0.23</v>
      </c>
      <c r="G807" s="94">
        <v>13.41</v>
      </c>
      <c r="H807" s="97">
        <v>12.62</v>
      </c>
      <c r="I807" s="97">
        <v>15.4</v>
      </c>
      <c r="J807" s="97">
        <v>14.93</v>
      </c>
      <c r="K807" s="94">
        <v>4.8600000000000003</v>
      </c>
      <c r="L807" s="94">
        <v>3.9</v>
      </c>
      <c r="M807" s="94">
        <v>3.96</v>
      </c>
      <c r="N807" s="97">
        <v>2.35</v>
      </c>
      <c r="O807" s="94">
        <v>3.57</v>
      </c>
      <c r="P807" s="94">
        <v>4.53</v>
      </c>
      <c r="Q807" s="94">
        <v>4.8600000000000003</v>
      </c>
      <c r="R807" s="97">
        <v>5.85</v>
      </c>
    </row>
    <row r="808" spans="1:18" x14ac:dyDescent="0.2">
      <c r="A808" s="94"/>
      <c r="B808" s="94" t="s">
        <v>231</v>
      </c>
      <c r="C808" s="94">
        <v>0.43</v>
      </c>
      <c r="D808" s="97">
        <v>0.26</v>
      </c>
      <c r="E808" s="97">
        <v>0.26</v>
      </c>
      <c r="F808" s="97">
        <v>0.2</v>
      </c>
      <c r="G808" s="94">
        <v>13.64</v>
      </c>
      <c r="H808" s="97">
        <v>14.11</v>
      </c>
      <c r="I808" s="97">
        <v>14.34</v>
      </c>
      <c r="J808" s="97">
        <v>19.39</v>
      </c>
      <c r="K808" s="94">
        <v>4.59</v>
      </c>
      <c r="L808" s="94">
        <v>3.2</v>
      </c>
      <c r="M808" s="94">
        <v>3.57</v>
      </c>
      <c r="N808" s="97">
        <v>2.68</v>
      </c>
      <c r="O808" s="94">
        <v>4.26</v>
      </c>
      <c r="P808" s="94">
        <v>5.58</v>
      </c>
      <c r="Q808" s="94">
        <v>6.61</v>
      </c>
      <c r="R808" s="97">
        <v>10.039999999999999</v>
      </c>
    </row>
    <row r="809" spans="1:18" x14ac:dyDescent="0.2">
      <c r="A809" s="94"/>
      <c r="B809" s="94" t="s">
        <v>232</v>
      </c>
      <c r="C809" s="94">
        <v>0.36</v>
      </c>
      <c r="D809" s="97">
        <v>0.3</v>
      </c>
      <c r="E809" s="97">
        <v>0.3</v>
      </c>
      <c r="F809" s="97">
        <v>0.46</v>
      </c>
      <c r="G809" s="94">
        <v>14.37</v>
      </c>
      <c r="H809" s="97">
        <v>14.44</v>
      </c>
      <c r="I809" s="97">
        <v>14.04</v>
      </c>
      <c r="J809" s="97">
        <v>16.68</v>
      </c>
      <c r="K809" s="94">
        <v>3.9</v>
      </c>
      <c r="L809" s="94">
        <v>3.5</v>
      </c>
      <c r="M809" s="94">
        <v>3.5</v>
      </c>
      <c r="N809" s="97">
        <v>2.31</v>
      </c>
      <c r="O809" s="94">
        <v>6.05</v>
      </c>
      <c r="P809" s="94">
        <v>5.09</v>
      </c>
      <c r="Q809" s="94">
        <v>5.88</v>
      </c>
      <c r="R809" s="97">
        <v>7.7</v>
      </c>
    </row>
    <row r="810" spans="1:18" x14ac:dyDescent="0.2">
      <c r="A810" s="94"/>
      <c r="B810" s="94" t="s">
        <v>233</v>
      </c>
      <c r="C810" s="94">
        <v>0.5</v>
      </c>
      <c r="D810" s="97">
        <v>0.3</v>
      </c>
      <c r="E810" s="97">
        <v>0.5</v>
      </c>
      <c r="F810" s="97">
        <v>0.26</v>
      </c>
      <c r="G810" s="94">
        <v>14.64</v>
      </c>
      <c r="H810" s="97">
        <v>14.04</v>
      </c>
      <c r="I810" s="97">
        <v>16.45</v>
      </c>
      <c r="J810" s="97">
        <v>15.96</v>
      </c>
      <c r="K810" s="94">
        <v>4.6900000000000004</v>
      </c>
      <c r="L810" s="94">
        <v>3.3</v>
      </c>
      <c r="M810" s="94">
        <v>3.34</v>
      </c>
      <c r="N810" s="97">
        <v>3.01</v>
      </c>
      <c r="O810" s="94">
        <v>6.74</v>
      </c>
      <c r="P810" s="94">
        <v>7.14</v>
      </c>
      <c r="Q810" s="94">
        <v>5.68</v>
      </c>
      <c r="R810" s="97">
        <v>9.8800000000000008</v>
      </c>
    </row>
    <row r="811" spans="1:18" x14ac:dyDescent="0.2">
      <c r="A811" s="94"/>
      <c r="B811" s="94" t="s">
        <v>234</v>
      </c>
      <c r="C811" s="94">
        <v>0.2</v>
      </c>
      <c r="D811" s="97">
        <v>0.23</v>
      </c>
      <c r="E811" s="97">
        <v>0.26</v>
      </c>
      <c r="F811" s="97">
        <v>0.46</v>
      </c>
      <c r="G811" s="94">
        <v>14.87</v>
      </c>
      <c r="H811" s="97">
        <v>15.16</v>
      </c>
      <c r="I811" s="97">
        <v>14.34</v>
      </c>
      <c r="J811" s="97">
        <v>16.059999999999999</v>
      </c>
      <c r="K811" s="94">
        <v>3.96</v>
      </c>
      <c r="L811" s="94">
        <v>2.74</v>
      </c>
      <c r="M811" s="94">
        <v>3.37</v>
      </c>
      <c r="N811" s="97">
        <v>3.2</v>
      </c>
      <c r="O811" s="94">
        <v>7.86</v>
      </c>
      <c r="P811" s="94">
        <v>7.43</v>
      </c>
      <c r="Q811" s="94">
        <v>7.24</v>
      </c>
      <c r="R811" s="97">
        <v>7.63</v>
      </c>
    </row>
    <row r="812" spans="1:18" x14ac:dyDescent="0.2">
      <c r="A812" s="94"/>
      <c r="B812" s="94" t="s">
        <v>235</v>
      </c>
      <c r="C812" s="94">
        <v>0.26</v>
      </c>
      <c r="D812" s="97">
        <v>0.2</v>
      </c>
      <c r="E812" s="97">
        <v>0.26</v>
      </c>
      <c r="F812" s="97"/>
      <c r="G812" s="94">
        <v>13.21</v>
      </c>
      <c r="H812" s="97">
        <v>14.34</v>
      </c>
      <c r="I812" s="97">
        <v>13.94</v>
      </c>
      <c r="J812" s="97"/>
      <c r="K812" s="94">
        <v>3.14</v>
      </c>
      <c r="L812" s="94">
        <v>2.54</v>
      </c>
      <c r="M812" s="94">
        <v>3.5</v>
      </c>
      <c r="N812" s="97"/>
      <c r="O812" s="94">
        <v>5.22</v>
      </c>
      <c r="P812" s="94">
        <v>8.19</v>
      </c>
      <c r="Q812" s="94">
        <v>5.81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2785821</v>
      </c>
      <c r="D818" s="101">
        <v>715032</v>
      </c>
      <c r="E818" s="101">
        <v>1972683</v>
      </c>
      <c r="F818" s="101">
        <v>837114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2774060</v>
      </c>
      <c r="D819" s="101">
        <v>699641</v>
      </c>
      <c r="E819" s="101">
        <v>1965481</v>
      </c>
      <c r="F819" s="101">
        <v>839642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2737728</v>
      </c>
      <c r="D820" s="101">
        <v>692250</v>
      </c>
      <c r="E820" s="101">
        <v>1957582</v>
      </c>
      <c r="F820" s="101">
        <v>784808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2741458</v>
      </c>
      <c r="D821" s="101">
        <v>686896</v>
      </c>
      <c r="E821" s="101">
        <v>1964197</v>
      </c>
      <c r="F821" s="101">
        <v>786929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2706306</v>
      </c>
      <c r="D822" s="101">
        <v>683277</v>
      </c>
      <c r="E822" s="101">
        <v>1931802</v>
      </c>
      <c r="F822" s="101">
        <v>788111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2747045</v>
      </c>
      <c r="D823" s="101">
        <v>686676</v>
      </c>
      <c r="E823" s="101">
        <v>2007670</v>
      </c>
      <c r="F823" s="101">
        <v>799050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2655892</v>
      </c>
      <c r="D824" s="101">
        <v>686827</v>
      </c>
      <c r="E824" s="101">
        <v>1927794</v>
      </c>
      <c r="F824" s="101">
        <v>804305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2668911</v>
      </c>
      <c r="D825" s="101">
        <v>693274</v>
      </c>
      <c r="E825" s="101">
        <v>1934789</v>
      </c>
      <c r="F825" s="101">
        <v>815873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2657669</v>
      </c>
      <c r="D826" s="101">
        <v>687299</v>
      </c>
      <c r="E826" s="101">
        <v>1922729</v>
      </c>
      <c r="F826" s="101">
        <v>814500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2561275</v>
      </c>
      <c r="D827" s="101">
        <v>693124</v>
      </c>
      <c r="E827" s="101">
        <v>1811151</v>
      </c>
      <c r="F827" s="101">
        <v>818786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2567943</v>
      </c>
      <c r="D828" s="101">
        <v>689391</v>
      </c>
      <c r="E828" s="101">
        <v>1820846</v>
      </c>
      <c r="F828" s="101">
        <v>823419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2564883</v>
      </c>
      <c r="D829" s="101">
        <v>694761</v>
      </c>
      <c r="E829" s="101">
        <v>1815770</v>
      </c>
      <c r="F829" s="101">
        <v>825317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2579161</v>
      </c>
      <c r="D830" s="101">
        <v>698618</v>
      </c>
      <c r="E830" s="101">
        <v>1826415</v>
      </c>
      <c r="F830" s="101">
        <v>836280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5218031</v>
      </c>
      <c r="D836" s="101">
        <v>1428043</v>
      </c>
      <c r="E836" s="101">
        <v>2440322</v>
      </c>
      <c r="F836" s="101">
        <v>1134788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5195098</v>
      </c>
      <c r="D837" s="101">
        <v>1404564</v>
      </c>
      <c r="E837" s="101">
        <v>2429381</v>
      </c>
      <c r="F837" s="101">
        <v>1146946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5073195</v>
      </c>
      <c r="D838" s="101">
        <v>1409213</v>
      </c>
      <c r="E838" s="101">
        <v>2413203</v>
      </c>
      <c r="F838" s="101">
        <v>1036687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5108475</v>
      </c>
      <c r="D839" s="101">
        <v>1430248</v>
      </c>
      <c r="E839" s="101">
        <v>2419030</v>
      </c>
      <c r="F839" s="101">
        <v>1043887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5084566</v>
      </c>
      <c r="D840" s="101">
        <v>1446215</v>
      </c>
      <c r="E840" s="101">
        <v>2373575</v>
      </c>
      <c r="F840" s="101">
        <v>1050124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5276130</v>
      </c>
      <c r="D841" s="101">
        <v>1472584</v>
      </c>
      <c r="E841" s="101">
        <v>2517646</v>
      </c>
      <c r="F841" s="101">
        <v>1076237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5361925</v>
      </c>
      <c r="D842" s="101">
        <v>1509952</v>
      </c>
      <c r="E842" s="101">
        <v>2551164</v>
      </c>
      <c r="F842" s="101">
        <v>1090396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5449485</v>
      </c>
      <c r="D843" s="101">
        <v>1545813</v>
      </c>
      <c r="E843" s="101">
        <v>2576601</v>
      </c>
      <c r="F843" s="101">
        <v>1115572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5424699</v>
      </c>
      <c r="D844" s="101">
        <v>1543145</v>
      </c>
      <c r="E844" s="101">
        <v>2552444</v>
      </c>
      <c r="F844" s="101">
        <v>1116368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5260909</v>
      </c>
      <c r="D845" s="101">
        <v>1571090</v>
      </c>
      <c r="E845" s="101">
        <v>2352264</v>
      </c>
      <c r="F845" s="101">
        <v>1122323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5221701</v>
      </c>
      <c r="D846" s="101">
        <v>1525683</v>
      </c>
      <c r="E846" s="101">
        <v>2368651</v>
      </c>
      <c r="F846" s="101">
        <v>1116250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5238514</v>
      </c>
      <c r="D847" s="101">
        <v>1544309</v>
      </c>
      <c r="E847" s="101">
        <v>2363795</v>
      </c>
      <c r="F847" s="101">
        <v>1122063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5259093</v>
      </c>
      <c r="D848" s="101">
        <v>1524952</v>
      </c>
      <c r="E848" s="101">
        <v>2384520</v>
      </c>
      <c r="F848" s="101">
        <v>1142304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98162983536</v>
      </c>
      <c r="D854" s="102">
        <v>25935303832</v>
      </c>
      <c r="E854" s="102">
        <v>4971517701</v>
      </c>
      <c r="F854" s="102">
        <v>7365571355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101088619532</v>
      </c>
      <c r="D855" s="102">
        <v>25446649813</v>
      </c>
      <c r="E855" s="102">
        <v>4966714680</v>
      </c>
      <c r="F855" s="102">
        <v>7883191436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99176339948</v>
      </c>
      <c r="D856" s="102">
        <v>25328593231</v>
      </c>
      <c r="E856" s="102">
        <v>4604937439</v>
      </c>
      <c r="F856" s="102">
        <v>7322579470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99896911926</v>
      </c>
      <c r="D857" s="102">
        <v>24338207456</v>
      </c>
      <c r="E857" s="102">
        <v>4898080451</v>
      </c>
      <c r="F857" s="102">
        <v>7127951877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99674419489</v>
      </c>
      <c r="D858" s="102">
        <v>24236823311</v>
      </c>
      <c r="E858" s="102">
        <v>4749725186</v>
      </c>
      <c r="F858" s="102">
        <v>7098199816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100293616722</v>
      </c>
      <c r="D859" s="102">
        <v>24566538794</v>
      </c>
      <c r="E859" s="102">
        <v>4584999545</v>
      </c>
      <c r="F859" s="102">
        <v>7329147390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100628315741</v>
      </c>
      <c r="D860" s="102">
        <v>24641410986</v>
      </c>
      <c r="E860" s="102">
        <v>4794586213</v>
      </c>
      <c r="F860" s="102">
        <v>7219670057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101432963756</v>
      </c>
      <c r="D861" s="102">
        <v>25046478254</v>
      </c>
      <c r="E861" s="102">
        <v>4817026754</v>
      </c>
      <c r="F861" s="102">
        <v>7563456847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101159549009</v>
      </c>
      <c r="D862" s="102">
        <v>24958400372</v>
      </c>
      <c r="E862" s="102">
        <v>4610772294</v>
      </c>
      <c r="F862" s="102">
        <v>7604903903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101401426371</v>
      </c>
      <c r="D863" s="102">
        <v>24979337433</v>
      </c>
      <c r="E863" s="102">
        <v>4565124978</v>
      </c>
      <c r="F863" s="102">
        <v>7538169119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101176256570</v>
      </c>
      <c r="D864" s="102">
        <v>24527964357</v>
      </c>
      <c r="E864" s="102">
        <v>4679330885</v>
      </c>
      <c r="F864" s="102">
        <v>7606790868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101853979561</v>
      </c>
      <c r="D865" s="102">
        <v>24629722860</v>
      </c>
      <c r="E865" s="102">
        <v>5297225981</v>
      </c>
      <c r="F865" s="102">
        <v>7658281751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102870239088</v>
      </c>
      <c r="D866" s="102">
        <v>25203367712</v>
      </c>
      <c r="E866" s="102">
        <v>5810235325</v>
      </c>
      <c r="F866" s="102">
        <v>7685524247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18812</v>
      </c>
      <c r="D872" s="102">
        <v>18161</v>
      </c>
      <c r="E872" s="102">
        <v>2037</v>
      </c>
      <c r="F872" s="102">
        <v>6491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19458</v>
      </c>
      <c r="D873" s="102">
        <v>18117</v>
      </c>
      <c r="E873" s="102">
        <v>2044</v>
      </c>
      <c r="F873" s="102">
        <v>6873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19549</v>
      </c>
      <c r="D874" s="102">
        <v>17974</v>
      </c>
      <c r="E874" s="102">
        <v>1908</v>
      </c>
      <c r="F874" s="102">
        <v>7063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19555</v>
      </c>
      <c r="D875" s="102">
        <v>17017</v>
      </c>
      <c r="E875" s="102">
        <v>2025</v>
      </c>
      <c r="F875" s="102">
        <v>6828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19603</v>
      </c>
      <c r="D876" s="102">
        <v>16759</v>
      </c>
      <c r="E876" s="102">
        <v>2001</v>
      </c>
      <c r="F876" s="102">
        <v>6759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19009</v>
      </c>
      <c r="D877" s="102">
        <v>16683</v>
      </c>
      <c r="E877" s="102">
        <v>1821</v>
      </c>
      <c r="F877" s="102">
        <v>6810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18767</v>
      </c>
      <c r="D878" s="102">
        <v>16319</v>
      </c>
      <c r="E878" s="102">
        <v>1879</v>
      </c>
      <c r="F878" s="102">
        <v>6621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18613</v>
      </c>
      <c r="D879" s="102">
        <v>16203</v>
      </c>
      <c r="E879" s="102">
        <v>1870</v>
      </c>
      <c r="F879" s="102">
        <v>6780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18648</v>
      </c>
      <c r="D880" s="102">
        <v>16174</v>
      </c>
      <c r="E880" s="102">
        <v>1806</v>
      </c>
      <c r="F880" s="102">
        <v>6812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19275</v>
      </c>
      <c r="D881" s="102">
        <v>15899</v>
      </c>
      <c r="E881" s="102">
        <v>1941</v>
      </c>
      <c r="F881" s="102">
        <v>6717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19376</v>
      </c>
      <c r="D882" s="102">
        <v>16077</v>
      </c>
      <c r="E882" s="102">
        <v>1976</v>
      </c>
      <c r="F882" s="102">
        <v>6815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19443</v>
      </c>
      <c r="D883" s="102">
        <v>15949</v>
      </c>
      <c r="E883" s="102">
        <v>2241</v>
      </c>
      <c r="F883" s="102">
        <v>6825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19560</v>
      </c>
      <c r="D884" s="102">
        <v>16527</v>
      </c>
      <c r="E884" s="102">
        <v>2437</v>
      </c>
      <c r="F884" s="102">
        <v>6728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1.2999999999999999E-2</v>
      </c>
      <c r="D890" s="103">
        <v>3.0999999999999999E-3</v>
      </c>
      <c r="E890" s="103">
        <v>1.0500000000000001E-2</v>
      </c>
      <c r="F890" s="103">
        <v>2.2000000000000001E-3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1.29E-2</v>
      </c>
      <c r="D891" s="103">
        <v>3.0999999999999999E-3</v>
      </c>
      <c r="E891" s="103">
        <v>1.03E-2</v>
      </c>
      <c r="F891" s="103">
        <v>2.3E-3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1.23E-2</v>
      </c>
      <c r="D892" s="103">
        <v>3.0000000000000001E-3</v>
      </c>
      <c r="E892" s="103">
        <v>9.7000000000000003E-3</v>
      </c>
      <c r="F892" s="103">
        <v>2.2000000000000001E-3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1.2500000000000001E-2</v>
      </c>
      <c r="D893" s="103">
        <v>3.2000000000000002E-3</v>
      </c>
      <c r="E893" s="103">
        <v>9.7000000000000003E-3</v>
      </c>
      <c r="F893" s="103">
        <v>2.2000000000000001E-3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1.24E-2</v>
      </c>
      <c r="D894" s="103">
        <v>3.2000000000000002E-3</v>
      </c>
      <c r="E894" s="103">
        <v>9.4999999999999998E-3</v>
      </c>
      <c r="F894" s="103">
        <v>2.3999999999999998E-3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1.17E-2</v>
      </c>
      <c r="D895" s="103">
        <v>3.3E-3</v>
      </c>
      <c r="E895" s="103">
        <v>8.8999999999999999E-3</v>
      </c>
      <c r="F895" s="103">
        <v>2.5000000000000001E-3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1.2999999999999999E-2</v>
      </c>
      <c r="D896" s="103">
        <v>3.2000000000000002E-3</v>
      </c>
      <c r="E896" s="103">
        <v>1.04E-2</v>
      </c>
      <c r="F896" s="103">
        <v>2.5999999999999999E-3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1.18E-2</v>
      </c>
      <c r="D897" s="103">
        <v>3.3E-3</v>
      </c>
      <c r="E897" s="103">
        <v>9.1000000000000004E-3</v>
      </c>
      <c r="F897" s="103">
        <v>2.5000000000000001E-3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1.1599999999999999E-2</v>
      </c>
      <c r="D898" s="103">
        <v>3.3E-3</v>
      </c>
      <c r="E898" s="103">
        <v>8.6999999999999994E-3</v>
      </c>
      <c r="F898" s="103">
        <v>2.7000000000000001E-3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1.2E-2</v>
      </c>
      <c r="D899" s="103">
        <v>3.3999999999999998E-3</v>
      </c>
      <c r="E899" s="103">
        <v>8.9999999999999993E-3</v>
      </c>
      <c r="F899" s="103">
        <v>2.8E-3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1.2200000000000001E-2</v>
      </c>
      <c r="D900" s="103">
        <v>3.5000000000000001E-3</v>
      </c>
      <c r="E900" s="103">
        <v>9.1999999999999998E-3</v>
      </c>
      <c r="F900" s="103">
        <v>2.8E-3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1.3299999999999999E-2</v>
      </c>
      <c r="D901" s="103">
        <v>3.5000000000000001E-3</v>
      </c>
      <c r="E901" s="103">
        <v>1.0800000000000001E-2</v>
      </c>
      <c r="F901" s="103">
        <v>2.8999999999999998E-3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1.4800000000000001E-2</v>
      </c>
      <c r="D902" s="103">
        <v>3.5000000000000001E-3</v>
      </c>
      <c r="E902" s="103">
        <v>1.2500000000000001E-2</v>
      </c>
      <c r="F902" s="103">
        <v>3.0000000000000001E-3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5.7000000000000002E-3</v>
      </c>
      <c r="D908" s="103">
        <v>2.7000000000000001E-3</v>
      </c>
      <c r="E908" s="103">
        <v>3.3E-3</v>
      </c>
      <c r="F908" s="103">
        <v>2.3E-3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5.4999999999999997E-3</v>
      </c>
      <c r="D909" s="103">
        <v>2.3999999999999998E-3</v>
      </c>
      <c r="E909" s="103">
        <v>2.8E-3</v>
      </c>
      <c r="F909" s="103">
        <v>2.2000000000000001E-3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5.1999999999999998E-3</v>
      </c>
      <c r="D910" s="103">
        <v>2.3999999999999998E-3</v>
      </c>
      <c r="E910" s="103">
        <v>2.2000000000000001E-3</v>
      </c>
      <c r="F910" s="103">
        <v>2.2000000000000001E-3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5.1999999999999998E-3</v>
      </c>
      <c r="D911" s="103">
        <v>2.5000000000000001E-3</v>
      </c>
      <c r="E911" s="103">
        <v>2.2000000000000001E-3</v>
      </c>
      <c r="F911" s="103">
        <v>2.0999999999999999E-3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5.3E-3</v>
      </c>
      <c r="D912" s="103">
        <v>2.5000000000000001E-3</v>
      </c>
      <c r="E912" s="103">
        <v>2.0999999999999999E-3</v>
      </c>
      <c r="F912" s="103">
        <v>2.2000000000000001E-3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5.5999999999999999E-3</v>
      </c>
      <c r="D913" s="103">
        <v>2.7000000000000001E-3</v>
      </c>
      <c r="E913" s="103">
        <v>2.3E-3</v>
      </c>
      <c r="F913" s="103">
        <v>2.3999999999999998E-3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5.7999999999999996E-3</v>
      </c>
      <c r="D914" s="103">
        <v>2.8999999999999998E-3</v>
      </c>
      <c r="E914" s="103">
        <v>2.3E-3</v>
      </c>
      <c r="F914" s="103">
        <v>2.5999999999999999E-3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5.7999999999999996E-3</v>
      </c>
      <c r="D915" s="103">
        <v>2.8E-3</v>
      </c>
      <c r="E915" s="103">
        <v>2.3999999999999998E-3</v>
      </c>
      <c r="F915" s="103">
        <v>2.5999999999999999E-3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6.1000000000000004E-3</v>
      </c>
      <c r="D916" s="103">
        <v>3.0000000000000001E-3</v>
      </c>
      <c r="E916" s="103">
        <v>2.5000000000000001E-3</v>
      </c>
      <c r="F916" s="103">
        <v>2.5999999999999999E-3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6.0000000000000001E-3</v>
      </c>
      <c r="D917" s="103">
        <v>2.8999999999999998E-3</v>
      </c>
      <c r="E917" s="103">
        <v>2.5000000000000001E-3</v>
      </c>
      <c r="F917" s="103">
        <v>2.5000000000000001E-3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6.4000000000000003E-3</v>
      </c>
      <c r="D918" s="103">
        <v>2.8999999999999998E-3</v>
      </c>
      <c r="E918" s="103">
        <v>2.7000000000000001E-3</v>
      </c>
      <c r="F918" s="103">
        <v>2.8999999999999998E-3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6.7000000000000002E-3</v>
      </c>
      <c r="D919" s="103">
        <v>3.0000000000000001E-3</v>
      </c>
      <c r="E919" s="103">
        <v>2.8E-3</v>
      </c>
      <c r="F919" s="103">
        <v>3.2000000000000002E-3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8.0000000000000002E-3</v>
      </c>
      <c r="D920" s="103">
        <v>4.0000000000000001E-3</v>
      </c>
      <c r="E920" s="103">
        <v>4.4999999999999997E-3</v>
      </c>
      <c r="F920" s="103">
        <v>3.2000000000000002E-3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6.7999999999999996E-3</v>
      </c>
      <c r="D926" s="103">
        <v>2.5000000000000001E-3</v>
      </c>
      <c r="E926" s="103">
        <v>4.1000000000000003E-3</v>
      </c>
      <c r="F926" s="103">
        <v>2.7000000000000001E-3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7.1000000000000004E-3</v>
      </c>
      <c r="D927" s="103">
        <v>2.8E-3</v>
      </c>
      <c r="E927" s="103">
        <v>4.8999999999999998E-3</v>
      </c>
      <c r="F927" s="103">
        <v>2.5999999999999999E-3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6.7999999999999996E-3</v>
      </c>
      <c r="D928" s="103">
        <v>2.5000000000000001E-3</v>
      </c>
      <c r="E928" s="103">
        <v>4.3E-3</v>
      </c>
      <c r="F928" s="103">
        <v>2.5999999999999999E-3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7.4000000000000003E-3</v>
      </c>
      <c r="D929" s="103">
        <v>2.5000000000000001E-3</v>
      </c>
      <c r="E929" s="103">
        <v>4.8999999999999998E-3</v>
      </c>
      <c r="F929" s="103">
        <v>2.5000000000000001E-3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7.3000000000000001E-3</v>
      </c>
      <c r="D930" s="103">
        <v>2.3E-3</v>
      </c>
      <c r="E930" s="103">
        <v>4.8999999999999998E-3</v>
      </c>
      <c r="F930" s="103">
        <v>2.5000000000000001E-3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6.7999999999999996E-3</v>
      </c>
      <c r="D931" s="103">
        <v>2.3E-3</v>
      </c>
      <c r="E931" s="103">
        <v>4.4999999999999997E-3</v>
      </c>
      <c r="F931" s="103">
        <v>2.7000000000000001E-3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7.7999999999999996E-3</v>
      </c>
      <c r="D932" s="103">
        <v>2.3999999999999998E-3</v>
      </c>
      <c r="E932" s="103">
        <v>5.4000000000000003E-3</v>
      </c>
      <c r="F932" s="103">
        <v>2.8E-3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7.9000000000000008E-3</v>
      </c>
      <c r="D933" s="103">
        <v>2.5999999999999999E-3</v>
      </c>
      <c r="E933" s="103">
        <v>5.1999999999999998E-3</v>
      </c>
      <c r="F933" s="103">
        <v>3.0999999999999999E-3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6.8999999999999999E-3</v>
      </c>
      <c r="D934" s="103">
        <v>2.7000000000000001E-3</v>
      </c>
      <c r="E934" s="103">
        <v>4.1999999999999997E-3</v>
      </c>
      <c r="F934" s="103">
        <v>2.8E-3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6.8999999999999999E-3</v>
      </c>
      <c r="D935" s="103">
        <v>2.5999999999999999E-3</v>
      </c>
      <c r="E935" s="103">
        <v>3.8999999999999998E-3</v>
      </c>
      <c r="F935" s="103">
        <v>3.0999999999999999E-3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6.7999999999999996E-3</v>
      </c>
      <c r="D936" s="103">
        <v>2.5999999999999999E-3</v>
      </c>
      <c r="E936" s="103">
        <v>3.8999999999999998E-3</v>
      </c>
      <c r="F936" s="103">
        <v>3.3E-3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7.3000000000000001E-3</v>
      </c>
      <c r="D937" s="103">
        <v>2.7000000000000001E-3</v>
      </c>
      <c r="E937" s="103">
        <v>4.3E-3</v>
      </c>
      <c r="F937" s="103">
        <v>3.3E-3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7.7999999999999996E-3</v>
      </c>
      <c r="D938" s="103">
        <v>2.7000000000000001E-3</v>
      </c>
      <c r="E938" s="103">
        <v>4.7000000000000002E-3</v>
      </c>
      <c r="F938" s="103">
        <v>3.5999999999999999E-3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3.0000000000000001E-3</v>
      </c>
      <c r="D944" s="103">
        <v>2.2000000000000001E-3</v>
      </c>
      <c r="E944" s="103">
        <v>6.9999999999999999E-4</v>
      </c>
      <c r="F944" s="103">
        <v>1.1999999999999999E-3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3.0000000000000001E-3</v>
      </c>
      <c r="D945" s="103">
        <v>2.0999999999999999E-3</v>
      </c>
      <c r="E945" s="103">
        <v>5.9999999999999995E-4</v>
      </c>
      <c r="F945" s="103">
        <v>1.2999999999999999E-3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3.2000000000000002E-3</v>
      </c>
      <c r="D946" s="103">
        <v>2.3E-3</v>
      </c>
      <c r="E946" s="103">
        <v>1.8E-3</v>
      </c>
      <c r="F946" s="103">
        <v>1.1999999999999999E-3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2.8999999999999998E-3</v>
      </c>
      <c r="D947" s="103">
        <v>2E-3</v>
      </c>
      <c r="E947" s="103">
        <v>5.9999999999999995E-4</v>
      </c>
      <c r="F947" s="103">
        <v>1.2999999999999999E-3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2.8E-3</v>
      </c>
      <c r="D948" s="103">
        <v>1.9E-3</v>
      </c>
      <c r="E948" s="103">
        <v>5.0000000000000001E-4</v>
      </c>
      <c r="F948" s="103">
        <v>1.2999999999999999E-3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2.7000000000000001E-3</v>
      </c>
      <c r="D949" s="103">
        <v>1.9E-3</v>
      </c>
      <c r="E949" s="103">
        <v>5.0000000000000001E-4</v>
      </c>
      <c r="F949" s="103">
        <v>1.2999999999999999E-3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2.7000000000000001E-3</v>
      </c>
      <c r="D950" s="103">
        <v>2E-3</v>
      </c>
      <c r="E950" s="103">
        <v>5.0000000000000001E-4</v>
      </c>
      <c r="F950" s="103">
        <v>1.2999999999999999E-3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3.0999999999999999E-3</v>
      </c>
      <c r="D951" s="103">
        <v>2.2000000000000001E-3</v>
      </c>
      <c r="E951" s="103">
        <v>5.9999999999999995E-4</v>
      </c>
      <c r="F951" s="103">
        <v>1.5E-3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3.3999999999999998E-3</v>
      </c>
      <c r="D952" s="103">
        <v>2.5000000000000001E-3</v>
      </c>
      <c r="E952" s="103">
        <v>5.9999999999999995E-4</v>
      </c>
      <c r="F952" s="103">
        <v>1.6999999999999999E-3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3.2000000000000002E-3</v>
      </c>
      <c r="D953" s="103">
        <v>2.3E-3</v>
      </c>
      <c r="E953" s="103">
        <v>5.9999999999999995E-4</v>
      </c>
      <c r="F953" s="103">
        <v>1.6000000000000001E-3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3.3999999999999998E-3</v>
      </c>
      <c r="D954" s="103">
        <v>2.5000000000000001E-3</v>
      </c>
      <c r="E954" s="103">
        <v>5.9999999999999995E-4</v>
      </c>
      <c r="F954" s="103">
        <v>1.6999999999999999E-3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3.2000000000000002E-3</v>
      </c>
      <c r="D955" s="103">
        <v>2.3E-3</v>
      </c>
      <c r="E955" s="103">
        <v>5.9999999999999995E-4</v>
      </c>
      <c r="F955" s="103">
        <v>1.8E-3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3.3E-3</v>
      </c>
      <c r="D956" s="103">
        <v>2.3E-3</v>
      </c>
      <c r="E956" s="103">
        <v>5.9999999999999995E-4</v>
      </c>
      <c r="F956" s="103">
        <v>1.9E-3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0.25619999999999998</v>
      </c>
      <c r="D962" s="103">
        <v>0.14119999999999999</v>
      </c>
      <c r="E962" s="103">
        <v>9.0499999999999997E-2</v>
      </c>
      <c r="F962" s="103">
        <v>9.4600000000000004E-2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0.24690000000000001</v>
      </c>
      <c r="D963" s="103">
        <v>0.13300000000000001</v>
      </c>
      <c r="E963" s="103">
        <v>8.8400000000000006E-2</v>
      </c>
      <c r="F963" s="103">
        <v>9.0399999999999994E-2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0.23719999999999999</v>
      </c>
      <c r="D964" s="103">
        <v>0.13020000000000001</v>
      </c>
      <c r="E964" s="103">
        <v>8.1699999999999995E-2</v>
      </c>
      <c r="F964" s="103">
        <v>8.5000000000000006E-2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0.23710000000000001</v>
      </c>
      <c r="D965" s="103">
        <v>0.1283</v>
      </c>
      <c r="E965" s="103">
        <v>8.4400000000000003E-2</v>
      </c>
      <c r="F965" s="103">
        <v>8.3000000000000004E-2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0.2278</v>
      </c>
      <c r="D966" s="103">
        <v>0.12820000000000001</v>
      </c>
      <c r="E966" s="103">
        <v>7.4399999999999994E-2</v>
      </c>
      <c r="F966" s="103">
        <v>8.3000000000000004E-2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0.22550000000000001</v>
      </c>
      <c r="D967" s="103">
        <v>0.1288</v>
      </c>
      <c r="E967" s="103">
        <v>7.1900000000000006E-2</v>
      </c>
      <c r="F967" s="103">
        <v>8.3500000000000005E-2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0.2283</v>
      </c>
      <c r="D968" s="103">
        <v>0.12859999999999999</v>
      </c>
      <c r="E968" s="103">
        <v>7.5999999999999998E-2</v>
      </c>
      <c r="F968" s="103">
        <v>8.3199999999999996E-2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0.22939999999999999</v>
      </c>
      <c r="D969" s="103">
        <v>0.13059999999999999</v>
      </c>
      <c r="E969" s="103">
        <v>7.4899999999999994E-2</v>
      </c>
      <c r="F969" s="103">
        <v>8.3699999999999997E-2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0.2253</v>
      </c>
      <c r="D970" s="103">
        <v>0.12820000000000001</v>
      </c>
      <c r="E970" s="103">
        <v>7.22E-2</v>
      </c>
      <c r="F970" s="103">
        <v>8.1900000000000001E-2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0.2253</v>
      </c>
      <c r="D971" s="103">
        <v>0.12970000000000001</v>
      </c>
      <c r="E971" s="103">
        <v>7.0199999999999999E-2</v>
      </c>
      <c r="F971" s="103">
        <v>8.2199999999999995E-2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0.22570000000000001</v>
      </c>
      <c r="D972" s="103">
        <v>0.13100000000000001</v>
      </c>
      <c r="E972" s="103">
        <v>6.9699999999999998E-2</v>
      </c>
      <c r="F972" s="103">
        <v>8.2000000000000003E-2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0.2261</v>
      </c>
      <c r="D973" s="103">
        <v>0.13300000000000001</v>
      </c>
      <c r="E973" s="103">
        <v>6.88E-2</v>
      </c>
      <c r="F973" s="103">
        <v>8.1000000000000003E-2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0.22850000000000001</v>
      </c>
      <c r="D974" s="103">
        <v>0.13519999999999999</v>
      </c>
      <c r="E974" s="103">
        <v>6.8500000000000005E-2</v>
      </c>
      <c r="F974" s="103">
        <v>8.2900000000000001E-2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0.71529999999999994</v>
      </c>
      <c r="D980" s="103">
        <f t="shared" si="34"/>
        <v>0.84830000000000005</v>
      </c>
      <c r="E980" s="103">
        <f t="shared" si="34"/>
        <v>0.89090000000000003</v>
      </c>
      <c r="F980" s="103">
        <f t="shared" si="34"/>
        <v>0.89700000000000002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0.72460000000000002</v>
      </c>
      <c r="D981" s="103">
        <f t="shared" si="34"/>
        <v>0.85660000000000003</v>
      </c>
      <c r="E981" s="103">
        <f t="shared" si="34"/>
        <v>0.8929999999999999</v>
      </c>
      <c r="F981" s="103">
        <f t="shared" si="34"/>
        <v>0.9012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0.73530000000000006</v>
      </c>
      <c r="D982" s="103">
        <f t="shared" si="34"/>
        <v>0.85960000000000014</v>
      </c>
      <c r="E982" s="103">
        <f t="shared" si="34"/>
        <v>0.90029999999999999</v>
      </c>
      <c r="F982" s="103">
        <f t="shared" si="34"/>
        <v>0.90680000000000005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0.73490000000000011</v>
      </c>
      <c r="D983" s="103">
        <f t="shared" si="34"/>
        <v>0.86150000000000015</v>
      </c>
      <c r="E983" s="103">
        <f t="shared" si="34"/>
        <v>0.89819999999999989</v>
      </c>
      <c r="F983" s="103">
        <f t="shared" si="34"/>
        <v>0.90890000000000015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0.74440000000000006</v>
      </c>
      <c r="D984" s="103">
        <f t="shared" si="34"/>
        <v>0.86190000000000011</v>
      </c>
      <c r="E984" s="103">
        <f t="shared" si="34"/>
        <v>0.90860000000000007</v>
      </c>
      <c r="F984" s="103">
        <f t="shared" si="34"/>
        <v>0.90860000000000019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0.74769999999999981</v>
      </c>
      <c r="D985" s="103">
        <f t="shared" si="34"/>
        <v>0.86099999999999999</v>
      </c>
      <c r="E985" s="103">
        <f t="shared" si="34"/>
        <v>0.91190000000000015</v>
      </c>
      <c r="F985" s="103">
        <f t="shared" si="34"/>
        <v>0.90760000000000007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0.74239999999999995</v>
      </c>
      <c r="D986" s="103">
        <f t="shared" si="34"/>
        <v>0.8609</v>
      </c>
      <c r="E986" s="103">
        <f t="shared" si="34"/>
        <v>0.9054000000000002</v>
      </c>
      <c r="F986" s="103">
        <f t="shared" si="34"/>
        <v>0.90749999999999997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0.74199999999999999</v>
      </c>
      <c r="D987" s="103">
        <f t="shared" si="34"/>
        <v>0.85850000000000004</v>
      </c>
      <c r="E987" s="103">
        <f t="shared" si="34"/>
        <v>0.90780000000000005</v>
      </c>
      <c r="F987" s="103">
        <f t="shared" si="34"/>
        <v>0.90660000000000007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0.74669999999999992</v>
      </c>
      <c r="D988" s="103">
        <f t="shared" si="34"/>
        <v>0.86030000000000006</v>
      </c>
      <c r="E988" s="103">
        <f t="shared" si="34"/>
        <v>0.91179999999999994</v>
      </c>
      <c r="F988" s="103">
        <f t="shared" si="34"/>
        <v>0.90829999999999989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0.74659999999999993</v>
      </c>
      <c r="D989" s="103">
        <f t="shared" si="34"/>
        <v>0.85909999999999997</v>
      </c>
      <c r="E989" s="103">
        <f t="shared" si="34"/>
        <v>0.91379999999999995</v>
      </c>
      <c r="F989" s="103">
        <f t="shared" si="34"/>
        <v>0.90779999999999994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0.74550000000000005</v>
      </c>
      <c r="D990" s="103">
        <f t="shared" si="34"/>
        <v>0.85750000000000004</v>
      </c>
      <c r="E990" s="103">
        <f t="shared" si="34"/>
        <v>0.91389999999999993</v>
      </c>
      <c r="F990" s="103">
        <f t="shared" si="34"/>
        <v>0.9073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0.74340000000000006</v>
      </c>
      <c r="D991" s="103">
        <f t="shared" si="34"/>
        <v>0.85550000000000004</v>
      </c>
      <c r="E991" s="103">
        <f t="shared" si="34"/>
        <v>0.91269999999999996</v>
      </c>
      <c r="F991" s="103">
        <f t="shared" si="34"/>
        <v>0.90780000000000005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0.73759999999999992</v>
      </c>
      <c r="D992" s="103">
        <f t="shared" si="34"/>
        <v>0.85230000000000006</v>
      </c>
      <c r="E992" s="103">
        <f t="shared" si="34"/>
        <v>0.90920000000000001</v>
      </c>
      <c r="F992" s="103">
        <f t="shared" si="34"/>
        <v>0.90539999999999998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2022-12-22T19:50:52Z</dcterms:modified>
</cp:coreProperties>
</file>